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<sst xmlns="http://schemas.openxmlformats.org/spreadsheetml/2006/main" count="2691" uniqueCount="960">
  <si>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</si>
  <si>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</si>
  <si>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</si>
  <si>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</si>
  <si>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</si>
  <si>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</si>
  <si>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</si>
  <si>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</si>
  <si>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</si>
  <si>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</si>
  <si>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</si>
  <si>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</si>
  <si>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</si>
  <si>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</si>
  <si>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</si>
  <si>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</si>
  <si>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</si>
  <si>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</si>
  <si>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</si>
  <si>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</si>
  <si>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</si>
  <si>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</si>
  <si>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</si>
  <si>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</si>
  <si>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</si>
  <si>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</si>
  <si>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</si>
  <si>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</si>
  <si>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</si>
  <si>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</si>
  <si>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</si>
  <si>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</si>
  <si>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</si>
  <si>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</si>
  <si>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</si>
  <si>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</si>
  <si>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</si>
  <si>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</si>
  <si>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</si>
  <si>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</si>
  <si>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</si>
  <si>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</si>
  <si>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</si>
  <si>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</si>
  <si>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</si>
  <si>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</si>
  <si>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</si>
  <si>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</si>
  <si>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</si>
  <si>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</si>
  <si>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</si>
  <si>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</si>
  <si>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</si>
  <si>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</si>
  <si>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</si>
  <si>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</si>
  <si>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</si>
  <si>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</si>
  <si>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</si>
  <si>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</si>
  <si>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</si>
  <si>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</si>
  <si>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</si>
  <si>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</si>
  <si>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</si>
  <si>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</si>
  <si>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</si>
  <si>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</si>
  <si>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</si>
  <si>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</si>
  <si>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</si>
  <si>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</si>
  <si>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</si>
  <si>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</si>
  <si>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</si>
  <si>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</si>
  <si>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</si>
  <si>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</si>
  <si>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</si>
  <si>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</si>
  <si>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</si>
  <si>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</si>
  <si>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</si>
  <si>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</si>
  <si>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</si>
  <si>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</si>
  <si>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</si>
  <si>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</si>
  <si>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</si>
  <si>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</si>
  <si>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</si>
  <si>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</si>
  <si>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</si>
  <si>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</si>
  <si>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</si>
  <si>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</si>
  <si>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</si>
  <si>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</si>
  <si>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</si>
  <si>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</si>
  <si>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</si>
  <si>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</si>
  <si>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</si>
  <si>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</si>
  <si>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</si>
  <si>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</si>
  <si>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</si>
  <si>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</si>
  <si>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</si>
  <si>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</si>
  <si>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</si>
  <si>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</si>
  <si>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</si>
  <si>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</si>
  <si>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</si>
  <si>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</si>
  <si>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</si>
  <si>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</si>
  <si>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</si>
  <si>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</si>
  <si>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</si>
  <si>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</si>
  <si>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</si>
  <si>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</si>
  <si>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</si>
  <si>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</si>
  <si>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</si>
  <si>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</si>
  <si>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</si>
  <si>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</si>
  <si>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</si>
  <si>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</si>
  <si>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</si>
  <si>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</si>
  <si>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</si>
  <si>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</si>
  <si>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</si>
  <si>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</si>
  <si>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</si>
  <si>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</si>
  <si>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</si>
  <si>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</si>
  <si>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</si>
  <si>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</si>
  <si>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</si>
  <si>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</si>
  <si>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</si>
  <si>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</si>
  <si>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</si>
  <si>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</si>
  <si>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</si>
  <si>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</si>
  <si>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</si>
  <si>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</si>
  <si>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</si>
  <si>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</si>
  <si>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</si>
  <si>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</si>
  <si>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</si>
  <si>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</si>
  <si>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</si>
  <si>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</si>
  <si>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</si>
  <si>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</si>
  <si>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</si>
  <si>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</si>
  <si>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</si>
  <si>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</si>
  <si>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</si>
  <si>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</si>
  <si>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</si>
  <si>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</si>
  <si>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</si>
  <si>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</si>
  <si>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</si>
  <si>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</si>
  <si>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</si>
  <si>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</si>
  <si>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</si>
  <si>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</si>
  <si>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</si>
  <si>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</si>
  <si>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</si>
  <si>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</si>
  <si>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</si>
  <si>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</si>
  <si>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</si>
  <si>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</si>
  <si>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</si>
  <si>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</si>
  <si>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</si>
  <si>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</si>
  <si>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</si>
  <si>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</si>
  <si>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</si>
  <si>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</si>
  <si>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</si>
  <si>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</si>
  <si>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</si>
  <si>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</si>
  <si>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</si>
  <si>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</si>
  <si>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</si>
  <si>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</si>
  <si>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</si>
  <si>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</si>
  <si>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</si>
  <si>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</si>
  <si>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</si>
  <si>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</si>
  <si>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</si>
  <si>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</si>
  <si>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</si>
  <si>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</si>
  <si>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</si>
  <si>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</si>
  <si>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</si>
  <si>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</si>
  <si>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</si>
  <si>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</si>
  <si>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</si>
  <si>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</si>
  <si>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</si>
  <si>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</si>
  <si>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</si>
  <si>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</si>
  <si>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</si>
  <si>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</si>
  <si>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</si>
  <si>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</si>
  <si>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</si>
  <si>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</si>
  <si>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</si>
  <si>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</si>
  <si>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</si>
  <si>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</si>
  <si>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</si>
  <si>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</si>
  <si>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</si>
  <si>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</si>
  <si>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</si>
  <si>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</si>
  <si>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</si>
  <si>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</si>
  <si>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</si>
  <si>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</si>
  <si>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</si>
  <si>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</si>
  <si>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</si>
  <si>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</si>
  <si>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</si>
  <si>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</si>
  <si>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</si>
  <si>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</si>
  <si>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</si>
  <si>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</si>
  <si>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</si>
  <si>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</si>
  <si>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</si>
  <si>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</si>
  <si>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</si>
  <si>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</si>
  <si>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</si>
  <si>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</si>
  <si>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</si>
  <si>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</si>
  <si>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</si>
  <si>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</si>
  <si>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</si>
  <si>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</si>
  <si>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</si>
  <si>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</si>
  <si>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</si>
  <si>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</si>
  <si>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</si>
  <si>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</si>
  <si>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</si>
  <si>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</si>
  <si>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</si>
  <si>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</si>
  <si>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</si>
  <si>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</si>
  <si>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</si>
  <si>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</si>
  <si>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</si>
  <si>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</si>
  <si>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Mtr.</t>
  </si>
  <si>
    <t>Each</t>
  </si>
  <si>
    <t>BI01010001010000000000000515BI0100001113</t>
  </si>
  <si>
    <t>BI01010001010000000000000515BI0100001114</t>
  </si>
  <si>
    <t>Sqm</t>
  </si>
  <si>
    <t>Sqm.</t>
  </si>
  <si>
    <t>Civil works</t>
  </si>
  <si>
    <t>mtr</t>
  </si>
  <si>
    <t>Mtr</t>
  </si>
  <si>
    <t>Extra cost of labour for grinding Kota Stone Floor in treads and riser of Steps.</t>
  </si>
  <si>
    <t>Extra rate for using water proofing and plasticising admixture @ 0.2% by weight of cement (or at manufacturer's specified rate) for concrete of various grades.</t>
  </si>
  <si>
    <t>m</t>
  </si>
  <si>
    <t>Qntl</t>
  </si>
  <si>
    <t>SQM</t>
  </si>
  <si>
    <t>kg</t>
  </si>
  <si>
    <t>set</t>
  </si>
  <si>
    <t>each</t>
  </si>
  <si>
    <t>pts</t>
  </si>
  <si>
    <t>nos.</t>
  </si>
  <si>
    <t>nos</t>
  </si>
  <si>
    <t>mtr.</t>
  </si>
  <si>
    <t>S &amp; F 415V 16-32 Amp per way 4 way TPN MCBDB with SS enclosure double door with IP 42/43 protection with 4 pool 63 Amp MCB as incomer and C curve 10KA SPMCB’s as outgoing concealed in wall after wall cutting and mending good the damages to original finish including interconnection with suitable six=ze of Cu wire neutral link and earthing attachment. 6 way Enclosure (607715), 63A FP Isolator, 12 no. SPMCB (Make Legrand).</t>
  </si>
  <si>
    <t>S &amp; F 415V 6-10A perway (2+8 way) SPN MCBDB with SS enclosure double door with IP 42/43 protection with 2 pole 40 Amp isolator as incomer &amp; 8 nos SPMCB  C curve 10KA SPMCB’s as outgoing concealed in wall after wall cutting &amp; mending good the damages to original finish including interconnection with suitable size of Cu wire neutral link &amp; earthing attachment (Make Legrand).</t>
  </si>
  <si>
    <t>Fixing the above Tube light fitting suspended 30 cm. Below the ceiling with 2 Nos. 20 mm dia E.I. conduit (14 SWG) support fixed with "L" type clamp fixed on ceiling with fastener &amp; S/F connecting copper wire.</t>
  </si>
  <si>
    <t>Fixing only single/twin fluorescent light fittings complete with all accessories directly on wall/ceiling/ HW  round block and suitable size of MS fastener.</t>
  </si>
  <si>
    <t xml:space="preserve">S &amp; F GI water proof type looping cable box size 200x 150 x 100 mm deep having 4 mm thick comprising of 1 250V 15A kitkat  fuse unit, 1 NL 1 Porcelain insulator, 1 Compression type brush cable gland upto 2 core 16 sq.mm. PVC / Armour Cable having lined with rubber gasketted GI top cover with bruh machine screws etc, earthing terminal with lug on steel tubular pole near base , incl. S &amp; F 40 x 6 mm thick, MS clamps with bolts, nuts etc. incl. painting with anticorrocive paint. </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</si>
  <si>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</si>
  <si>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</si>
  <si>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pts.</t>
  </si>
  <si>
    <t>do</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</si>
  <si>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</si>
  <si>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</si>
  <si>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</si>
  <si>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</si>
  <si>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</si>
  <si>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</si>
  <si>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</si>
  <si>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</si>
  <si>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</si>
  <si>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</si>
  <si>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</si>
  <si>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</si>
  <si>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</si>
  <si>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</si>
  <si>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</si>
  <si>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</si>
  <si>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</si>
  <si>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</si>
  <si>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</si>
  <si>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</si>
  <si>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</si>
  <si>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</si>
  <si>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</si>
  <si>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</si>
  <si>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</si>
  <si>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</si>
  <si>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</si>
  <si>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</si>
  <si>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</si>
  <si>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</si>
  <si>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</si>
  <si>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</si>
  <si>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</si>
  <si>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</si>
  <si>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</si>
  <si>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</si>
  <si>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</si>
  <si>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</si>
  <si>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</si>
  <si>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</si>
  <si>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</si>
  <si>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</si>
  <si>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</si>
  <si>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</si>
  <si>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</si>
  <si>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</si>
  <si>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</si>
  <si>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</si>
  <si>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</si>
  <si>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</si>
  <si>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</si>
  <si>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</si>
  <si>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</si>
  <si>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</si>
  <si>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</si>
  <si>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</si>
  <si>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</si>
  <si>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</si>
  <si>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</si>
  <si>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</si>
  <si>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</si>
  <si>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</si>
  <si>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</si>
  <si>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</si>
  <si>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</si>
  <si>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</si>
  <si>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</si>
  <si>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</si>
  <si>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</si>
  <si>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</si>
  <si>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</si>
  <si>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</si>
  <si>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</si>
  <si>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</si>
  <si>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</si>
  <si>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</si>
  <si>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</si>
  <si>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</si>
  <si>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</si>
  <si>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</si>
  <si>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</si>
  <si>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Dismantling all types of masonry excepting cement concrete plain or reinforced, stacking serviceable materials at site and removing rubbish as directed within a lead of 75 m.
a) In ground floor including roof.</t>
  </si>
  <si>
    <t>Dismantling all types of plain cement concrete works, stacking serviceable materials at site and removing rubbish as directed within a lead of 75 m.
In ground floor including roof.
(a) upto 150 mm. Thick</t>
  </si>
  <si>
    <t>Removal of rubbish,earth etc. from the working site and disposal of the same beyond the compound, in conformity with the Municipal / Corporation Rules for such disposal, loading into truck and cleaning the site in all respect as per direction of Engineer in charge.</t>
  </si>
  <si>
    <t>Surface dressing of the ground in any kind of soil including removing vegetation inequalities not excee ding 15 cm depth and disposal of rubbish within a lead upto 75 m as  directed.</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</si>
  <si>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Depth of excavation upto 1,500 mm.</t>
  </si>
  <si>
    <t>Earth work in filling in foundation trenches or plinth with good earth, in layers not exceeding 150 mm. including watering and ramming etc. layer by layer complete. (Payment to be made on the basis of measurement of finished quantity of work) With earth obtained from excavation of foundation. (a) With earth obtained from excavation of foundation.</t>
  </si>
  <si>
    <t>Granular Sub-base with Graded Material (Table:- 400-1) : Plant Mix Method:
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 GRADING-II, G.S.B. (150MM Compacted thickness at Bottom layer)</t>
  </si>
  <si>
    <t>Granular Sub-base with Graded Material (Table:- 400-1) : Plant Mix Method:
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 GRADING-V, G.S.B. (150MM Compacted thickness at Top layer)</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</si>
  <si>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t>
  </si>
  <si>
    <t>Providing and fixing at or near ground level precast cement concrete in kerbs (size: 450 mm x 350 mm x width 150 mm at bottom with bevelled nosing at top) of cement concreat M20 Grade without reinforcement, fixing as per approved pattern and setting in position at site after preparing the bed grade and slopes by laying Cement concrete with jhama khoa (1:4:8) as per specification and direction of Engineer-in-Charge including filling of joints with 10 mm thick cement morter (3:1) and back filling the vertical piece properly with earth duly compacted and curing the morter joints for atleast 3 days including cost and carriage of all materials complete.</t>
  </si>
  <si>
    <t>Earth work in filling in foundation trenches or plinth with good earth, in layers not exceeding 150 mm. including watering and ramming etc. layer by layer complete. (Payment to be made on the basis of measurement of finished quantity of work). (iv) With carried earth arranged by the contractor within a radius exceeding 5 km. but not exceeding 10 km. including cost of carried earth.</t>
  </si>
  <si>
    <t>Supplying and fixing grasses tiles of grass Maxican Carpet/Selection No. 1 Healthy &amp; fresh grasses (size 1'x1' or bigger) including watering and maintenance of the lawn for 30 days or more till the grass forms a thick lawn free from wees and fit for mowing including supplying good earth as required by Engineer-in-charge. (Rate includes supply of labour, tools &amp; plants including materials)</t>
  </si>
  <si>
    <t>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includingmaterials. Planting hedge plants in two rows at 30cm apart</t>
  </si>
  <si>
    <t>Anti termite treatment to the top surface of the consolidated earth within plinth walls with chemical emulsion by admixing chloropyrofos emulsifiable concentrates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</si>
  <si>
    <t xml:space="preserve"> Single Brick Flat soling of picked jhama brick including ramming and dressing bed to proper level and filling joints with local sand.</t>
  </si>
  <si>
    <t>(I) Cement concrete with graded stone ballast (40 mm size excluding shuttering)
In ground floor
(A)  [Pakur Variety]
(a) 1:3:6 proportion</t>
  </si>
  <si>
    <t>Ordinary Cement concrete (mix 1:2:4) with graded stone chips (20 mm nominal size) excluding shuttering and reinforcement,if any, in ground floor as per relevant IS codes. Pakur Variety</t>
  </si>
  <si>
    <t>Ordinary Cement concrete (mix 1:2:4) with graded stone chips (6mm nominal size) excluding shuttering and reinforcement,if any, in gound floor as per relevant IS codes.</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</si>
  <si>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</si>
  <si>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</si>
  <si>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</si>
  <si>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2nd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</si>
  <si>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3rd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</si>
  <si>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4th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</si>
  <si>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5th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</si>
  <si>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.9 to 12 mm thick approved quality plyboard shuttering in any concrete work-
6th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</si>
  <si>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basement, Ground Floor-
Tor steel/Mild Steel
SAIL/TATA/RINL</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</si>
  <si>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5 th floor</t>
  </si>
  <si>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ground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</si>
  <si>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1st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</si>
  <si>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2nd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</si>
  <si>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3rd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</si>
  <si>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4th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</si>
  <si>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5th floor.</t>
    </r>
  </si>
  <si>
    <r>
      <t>Supplying ready mixed concrete of M 30 Grade with well graded stone chips of 20 mm nominal size containing designed quantity of cement per Cu.m of wet concrete produced in computerised batching plant under controlled condition using approved super plastisizer, designing concrete mix following I.S. 10262 and I.S. 456, transporting the mix with agitation in transit mixer to work site depositing the mix on a platform erected for the purpose at required
levels of concreting and then placing the mix in its final location of form work, compacting and curing the same complete as per specification &amp; direction of the Engineer-in-charge including computerised batching plant transit mixer with all accessories vibrators etc. inclusive of all other incidental charges in this connection complete but excluding cost of hire charge of platform and its supporting staging which would be paid through separate item. [cement to be supplied by the Manufacturer/ supplier] In ground floor and foundation.</t>
    </r>
    <r>
      <rPr>
        <b/>
        <sz val="11"/>
        <rFont val="Arial"/>
        <family val="2"/>
      </rPr>
      <t>ii) With approved concrete pump. In 6th floor.</t>
    </r>
  </si>
  <si>
    <t>125 mm. thick brick work with 1st class bricks in cement mortar (1:4) in
ground floor.</t>
  </si>
  <si>
    <t>125 mm. thick brick work with 1st class bricks in cement mortar (1:4) in
1st floor.</t>
  </si>
  <si>
    <t>125 mm. thick brick work with 1st class bricks in cement mortar (1:4) in
2nd floor.</t>
  </si>
  <si>
    <t>125 mm. thick brick work with 1st class bricks in cement mortar (1:4) in
3rd floor.</t>
  </si>
  <si>
    <t>125 mm. thick brick work with 1st class bricks in cement mortar (1:4) in
4th floor.</t>
  </si>
  <si>
    <t>125 mm. thick brick work with 1st class bricks in cement mortar (1:4) in
5th floor.</t>
  </si>
  <si>
    <t>125 mm. thick brick work with 1st class bricks in cement mortar (1:4) in
6th floor.</t>
  </si>
  <si>
    <t>Brick work with 1st class bricks in cement mortar (1:6). (a) In foundation and plinth.</t>
  </si>
  <si>
    <t>Brick work with 1st class bricks in cement mortar (1:6). (b) In superstructure, ground floor</t>
  </si>
  <si>
    <t>Brick work with 1st class bricks in cement mortar (1:6). (b) In superstructure, 1st floor</t>
  </si>
  <si>
    <t>Brick work with 1st class bricks in cement mortar (1:6). (b) In superstructure, 2nd floor</t>
  </si>
  <si>
    <t>Brick work with 1st class bricks in cement mortar (1:6). (b) In superstructure, 3rd floor</t>
  </si>
  <si>
    <t>Brick work with 1st class bricks in cement mortar (1:6). (b) In superstructure, 4th floor</t>
  </si>
  <si>
    <t>Brick work with 1st class bricks in cement mortar (1:6). (b) In superstructure, 5th floor</t>
  </si>
  <si>
    <t>Brick work with 1st class bricks in cement mortar (1:6). (b) In superstructure, 6th floor</t>
  </si>
  <si>
    <t>Brick work with 1st class bricks in cement mortar (1:4)
(a) In foundation and plinth</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</si>
  <si>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(a) 20 mm thick plaster</t>
  </si>
  <si>
    <r>
      <t xml:space="preserve">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t>
    </r>
    <r>
      <rPr>
        <b/>
        <sz val="11"/>
        <rFont val="Arial"/>
        <family val="2"/>
      </rPr>
      <t>.(b) Two Coats. ii) Solvent based interior grade Acrylic Primer.</t>
    </r>
  </si>
  <si>
    <r>
      <t xml:space="preserve">Rendering the Surface of walls and ceiling with White Cement base WATER PROOF wall putty of approved make &amp; brand.(1.5 mm thick). </t>
    </r>
    <r>
      <rPr>
        <b/>
        <sz val="11"/>
        <rFont val="Arial"/>
        <family val="2"/>
      </rPr>
      <t>In ground floor.</t>
    </r>
  </si>
  <si>
    <r>
      <t>Rendering the Surface of walls and ceiling with White Cement base WATER PROOF wall putty of approved make &amp; brand.(1.5 mm thick).</t>
    </r>
    <r>
      <rPr>
        <b/>
        <sz val="11"/>
        <rFont val="Arial"/>
        <family val="2"/>
      </rPr>
      <t>In 1st floor.</t>
    </r>
  </si>
  <si>
    <r>
      <t>Rendering the Surface of walls and ceiling with White Cement base WATER PROOF wall putty of approved make &amp; brand.(1.5 mm thick).</t>
    </r>
    <r>
      <rPr>
        <b/>
        <sz val="11"/>
        <rFont val="Arial"/>
        <family val="2"/>
      </rPr>
      <t>In 2ndfloor.</t>
    </r>
  </si>
  <si>
    <r>
      <t>Rendering the Surface of walls and ceiling with White Cement base WATER PROOF wall putty of approved make &amp; brand.(1.5 mm thick).</t>
    </r>
    <r>
      <rPr>
        <b/>
        <sz val="11"/>
        <rFont val="Arial"/>
        <family val="2"/>
      </rPr>
      <t>In 3rd floor.</t>
    </r>
  </si>
  <si>
    <r>
      <t>Rendering the Surface of walls and ceiling with White Cement base WATER PROOF wall putty of approved make &amp; brand.(1.5 mm thick).</t>
    </r>
    <r>
      <rPr>
        <b/>
        <sz val="11"/>
        <rFont val="Arial"/>
        <family val="2"/>
      </rPr>
      <t>In 4th floor.</t>
    </r>
  </si>
  <si>
    <r>
      <t>Rendering the Surface of walls and ceiling with White Cement base WATER PROOF wall putty of approved make &amp; brand.(1.5 mm thick).</t>
    </r>
    <r>
      <rPr>
        <b/>
        <sz val="11"/>
        <rFont val="Arial"/>
        <family val="2"/>
      </rPr>
      <t>In 5th floor.</t>
    </r>
  </si>
  <si>
    <r>
      <t>Rendering the Surface of walls and ceiling with White Cement base WATER PROOF wall putty of approved make &amp; brand.(1.5 mm thick).</t>
    </r>
    <r>
      <rPr>
        <b/>
        <sz val="11"/>
        <rFont val="Arial"/>
        <family val="2"/>
      </rPr>
      <t>In 6th floor.</t>
    </r>
  </si>
  <si>
    <t>Applying Acrylic Emulsion Paint of approved make and brand on walls and ceiling including sand papering in intermediate coats including putty (to be done under specific instruction of Superintending Engineer) : (Two coats). ii) Luxury Quality.</t>
  </si>
  <si>
    <t>Supplying 1.5mm thick M.S. sheet fitted and fixed on one or both faces of M.S./ W.I. gate etc. with point welding at not more than 150mm  apart complete in all respect as per design including cost of all labour and materials</t>
  </si>
  <si>
    <t>a) Priming one coat on steel or other metal surface with synthetic oil bound primer of approved quality including smoothening surfaces by sand papering etc.</t>
  </si>
  <si>
    <r>
      <t xml:space="preserve">A) Painting with best quality synthetic enamel paint of approved make and brand including smoothening surface by sand papering etc. including using of approved putty etc. on the surface, if necessary </t>
    </r>
    <r>
      <rPr>
        <b/>
        <sz val="11"/>
        <rFont val="Arial"/>
        <family val="2"/>
      </rPr>
      <t>:(b) On steel or other metal surface : With super gloss (hi-gloss) - (iv) Two coats (with any shade except white)</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</si>
  <si>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Ground Floor</t>
    </r>
    <r>
      <rPr>
        <sz val="11"/>
        <rFont val="Arial"/>
        <family val="2"/>
      </rPr>
      <t xml:space="preserve">:                        </t>
    </r>
    <r>
      <rPr>
        <b/>
        <sz val="11"/>
        <rFont val="Arial"/>
        <family val="2"/>
      </rPr>
      <t>(b) Two Coats</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</si>
  <si>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Ground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</si>
  <si>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1st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</si>
  <si>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2nd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</si>
  <si>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3rd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</si>
  <si>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4th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</si>
  <si>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5th floor (Two Coat). b) Premium 100% Acrylic Emulsion.</t>
    </r>
  </si>
  <si>
    <r>
      <t xml:space="preserve">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
    </r>
    <r>
      <rPr>
        <b/>
        <sz val="11"/>
        <rFont val="Arial"/>
        <family val="2"/>
      </rPr>
      <t>In 6th floor (Two Coat). b) Premium 100% Acrylic Emulsion</t>
    </r>
  </si>
  <si>
    <t>Labour for chipping of concrete surface before taking up plastering work.</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</si>
  <si>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First Floor: Sizes-600 mm x600mm x10 mm with breaking
strength &gt; 1500 N</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</si>
  <si>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2nd Floor: Sizes-600 mm x600mm x10 mm with breaking
strength &gt; 1500 N</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</si>
  <si>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Ground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</si>
  <si>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1st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</si>
  <si>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2nd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</si>
  <si>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3rd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</si>
  <si>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4th FIoor:(size not Iess than 600mmX 600 mm X 9.5 mm thick)</t>
  </si>
  <si>
    <t>Supplying and laying true to line and level Double Charge Vitrified Tiles of approved brandconforming to IS 15622: 2006 (Group B I a) and tested as per IS 13630:2006 (relevant parts) [Non-modular sizes for tiles with Water Absorption (av.) ≤ 0.08 %] in floor, skirting etc. set in 20 mm thick sand cement mortar (1:4) bed prepared after application of slurry using 1.75Kg of cement per Sqm over the base and 2mm thick cement slurry using cement @2.91Kg./sqm at the back side of the tiles and laid over the mortar bed using 0.2 kg/sqm of White cement used for joint filling with approved pigment as directed and removal of wax coating of top surface of tiles with warm water and polishing the tiles using soft and dry cloth upto mirror finish complete including the cost of materials,Iabour and all other incidental charges complete true to the manufacturer's specification and direction of Engineer-in-
Charge.
ln 5th FIoor:(size not Iess than 600mmX 600 mm X 9.5 mm thick)</t>
  </si>
  <si>
    <t>Extra cost of labour for grinding Marble Stone Floor in treads of Steps.</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</si>
  <si>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In ground floor. (b) Area of each Granite slab above 1.00 Square meter. in ground floor</t>
  </si>
  <si>
    <r>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r>
    <r>
      <rPr>
        <b/>
        <sz val="11"/>
        <rFont val="Arial"/>
        <family val="2"/>
      </rPr>
      <t xml:space="preserve"> In ground floor</t>
    </r>
    <r>
      <rPr>
        <sz val="11"/>
        <rFont val="Arial"/>
        <family val="2"/>
      </rPr>
      <t>.</t>
    </r>
  </si>
  <si>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</si>
  <si>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1st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</si>
  <si>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</si>
  <si>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3rd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</si>
  <si>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4th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</si>
  <si>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
5th floor</t>
  </si>
  <si>
    <t xml:space="preserve">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 </t>
  </si>
  <si>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ground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</si>
  <si>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1st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</si>
  <si>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2nd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</si>
  <si>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3rd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</si>
  <si>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4th floor.</t>
    </r>
  </si>
  <si>
    <r>
      <t>Wood work in door and window frame fitted and fixed in position complete including a protective coat of painting at the contact surface of the frame exluding cost of concrete, Iron Butt Hinges and M.S clamps. (The quantum should be correted upto three decimals).</t>
    </r>
    <r>
      <rPr>
        <b/>
        <sz val="11"/>
        <rFont val="Arial"/>
        <family val="2"/>
      </rPr>
      <t>(e) Sal : Malayasian. In 5th floor.</t>
    </r>
  </si>
  <si>
    <r>
      <t xml:space="preserve">Supplying, fitting and fixing M.S. clamps for door and window frame made of flat bent bar, end bifurcated with necessary screws etc. by cement concrete(1:2:4) as per direction. (Cost of concrete will be paid separately). </t>
    </r>
    <r>
      <rPr>
        <b/>
        <sz val="11"/>
        <rFont val="Arial"/>
        <family val="2"/>
      </rPr>
      <t>(a) 40mm X 6mm, 250mm Length</t>
    </r>
  </si>
  <si>
    <r>
      <t xml:space="preserve">Supplying, fitting and fixing M.S. clamps for door and window frame made of flat bent bar, end bifurcated with necessary screws etc. by cement concrete(1:2:4) as per direction. (Cost of concrete will be paid separately). </t>
    </r>
    <r>
      <rPr>
        <b/>
        <sz val="11"/>
        <rFont val="Arial"/>
        <family val="2"/>
      </rPr>
      <t>(c) 40mm X 6mm, 125mm Length</t>
    </r>
  </si>
  <si>
    <t>Iron butt hinges of approved quality fitted and fixed with steel screws, with ISI mark.(viii) 100mm. X 75mm. X 3.50mm.</t>
  </si>
  <si>
    <t>(b) Supplying 'Godrej' mortice lock chromium plated with keys 6 levers including fitting &amp; fixing complete.</t>
  </si>
  <si>
    <t>(a) Metallic magic eye of approved quality fitted and fixed complete.</t>
  </si>
  <si>
    <t>Anodised aliminium D-type handle of approved quality manufactured from extruded section conforming to I.S. specification (I.S. 230/72) fitted and fixed complete: v) 125 mm grip x 12 mm dia rod.</t>
  </si>
  <si>
    <r>
      <t>Supplying concealed type heavy duty PVC headed aluminium tower bolt for double leaf doors as per approved make and brand as per direction of Engineer-in-Charge.</t>
    </r>
    <r>
      <rPr>
        <b/>
        <sz val="11"/>
        <rFont val="Arial"/>
        <family val="2"/>
      </rPr>
      <t>(b) 250 mm long</t>
    </r>
  </si>
  <si>
    <t>(ii) Door stopper (Anodised aluminium)</t>
  </si>
  <si>
    <t>i) Hydraulic door closer of approved quality as per I.S.I. standard fitted and fixed complete.a) Heavy type (I.S.I. size 3)</t>
  </si>
  <si>
    <r>
      <t xml:space="preserve">i) Iron hasp bolt of approved quality fitted and fixed complete (oxidised) with 16mm dia rod with centre bolt and round fitting.         </t>
    </r>
    <r>
      <rPr>
        <b/>
        <sz val="11"/>
        <rFont val="Arial"/>
        <family val="2"/>
      </rPr>
      <t>(b) 250mm long.</t>
    </r>
  </si>
  <si>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h) Louvered window.
i) Top, bottom and side member.</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</si>
  <si>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h) Louvered window.
ii) Louvered Section.</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</si>
  <si>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 Natural white
h) Louvered window.
iii) Cleat angle ( Non-annodized).</t>
  </si>
  <si>
    <t>Supplying Weather Silicone sealant of approved make and brand for fixing of grove line between the Glasses as per direction of Engineer-in-charge. For Structural Glazing/Curtain wall.
Weather Silicone sealant for filling the Grove line between Glasses or any other material for facial work</t>
  </si>
  <si>
    <t>Supplying profiles of required sections made of aluminium alloy extrusion confirming to IS 732-1983 and IS 1285-1975 anodised with required film thickness and specified colour / natural mat finished conforming to IS 1868-1983 for fabrication of structural glazing, curtain wall formed of basic section of any ISI embossed / certified make and brand as per direction of Engineer-in-
Charge. (Payement will be made on finished length of the work). for Structural glazing / curtain wall with 15 micron Coloured Anodising
(i) Fixing Plate (Wt. @ 0.515 Kg per Mtr.)</t>
  </si>
  <si>
    <t>ii) Fixing cap (Wt. @ 0.342 Kg per Mtr.)</t>
  </si>
  <si>
    <t>Supplying, fitting and fixing Stainless Steel railing consist of 38mm dia and 900mm height vertical balustrade at every two alternative steps, 50mm dia top rail, 3 (three) nos 19mm dia horizontal Strainless steel pipe and base/cover plate with Strainless Steel GRADE 304 containing 7.5% nickle (Interior Grade) Brushed/Mat finish, complete as per direction of the Engineer-in-charge. Weight of Strainless Steel railing per metre 6.5 Kg (approx)</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</si>
  <si>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</si>
  <si>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1st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</si>
  <si>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2nd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</si>
  <si>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3rd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</si>
  <si>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4th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</si>
  <si>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5th floor.  (i) 32 mm thick     (Page no: 143 &amp; Item no: 143, i)</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</si>
  <si>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6th floor.  (i) 32 mm thick .</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</si>
  <si>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</si>
  <si>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Supplying heavy duty hydraulic double action floor spring along with top pin/set of pivots conforming to IS: 6315 or any approved make as per direction of Engineer in charge.(Page no: 202 &amp; Item no: 3).</t>
  </si>
  <si>
    <t>Net Cement Punning above 1.5mm thick in Wall dado,Window Sill Floor and Drain etc Note Cement 0.152 cum 100 Sqmts</t>
  </si>
  <si>
    <t>Cement concrete with graded jhama khoa (30 mm size) excluding shuttering In ground floor and foundation. (a) 1:3:6</t>
  </si>
  <si>
    <t>Providing waterproofing treatment over concrete roof surface (old or new) by the application of two coats of slurry prepared with latex of approved brand, water and cement in the proportion of (LP.W. Cement - 1:4:6) by volume, with brush in a time gap of minimum 4(four) hours volume, with brush in a time gap of minimum 4(four) hours to 14(fourteen) hours between the two layers, laying 20mm thick and sand and cement consolidated plaster (1:4) admixed with Plastocrete Super of approved brand 0.2%by weight of cement, laying flat 1st class Brick Bats / Bricks over the mortar keeping a gap of 10-20 mm between two bats, filling the vertical joints with the aforesaid mortar, providing a second layer of 20 mm thick sand and cement plaster (1:4) admixed with Plastocrete Super as above over the brick layer, the top surface of the treatment should be chequered to provide the antistrip property.(a) By Bricks (cement 25.66 kg/ Sq.m)</t>
  </si>
  <si>
    <t>Supplying &amp; laying interlocking designer paver block of any shade and of approved quality as per IS: 1237-1980 laid in pattern as directed in pavement, footpath, driveway, etc including necessary underlay complete in all respect with all labour and material.
[Border concrete if necessary to be paid separately].                                             
 (c) 60 mm thick block (over 150 mm medium sand bed including cost of sand but excluding cost of earthwork in excavation or dismantling of existing hard surface if necessary).                                                                                   (ii) Coloured Decorative</t>
  </si>
  <si>
    <t>Earth work in filling in compound, tank, low land, ditches etc. with good earth, in layers not exceeding 150 mm. including breaking clods and consolidating the same by ramming and dressing complete.
(Payment will be made on profile measurement before and after the work).                                                                   (iii) With carried earth arranged by the contractor within a radius exceeding 5 km. but not exceeding 10 km. including cost of carried earth.</t>
  </si>
  <si>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1st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</si>
  <si>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2nd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</si>
  <si>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3rd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</si>
  <si>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(b) 20 mm thick plaster. </t>
    </r>
    <r>
      <rPr>
        <b/>
        <sz val="11"/>
        <rFont val="Arial"/>
        <family val="2"/>
      </rPr>
      <t>In 6th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</si>
  <si>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15mm thick plaster. </t>
    </r>
    <r>
      <rPr>
        <b/>
        <sz val="11"/>
        <rFont val="Arial"/>
        <family val="2"/>
      </rPr>
      <t>In ground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</si>
  <si>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1st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</si>
  <si>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(b)15 mm thick plaster. </t>
    </r>
    <r>
      <rPr>
        <b/>
        <sz val="11"/>
        <rFont val="Arial"/>
        <family val="2"/>
      </rPr>
      <t>In 2nd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</si>
  <si>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3rd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</si>
  <si>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4th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</si>
  <si>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5th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</si>
  <si>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
    </r>
    <r>
      <rPr>
        <b/>
        <sz val="11"/>
        <rFont val="Arial"/>
        <family val="2"/>
      </rPr>
      <t>In 6th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</si>
  <si>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Ground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</si>
  <si>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1st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</si>
  <si>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2nd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</si>
  <si>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3rd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</si>
  <si>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4th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</si>
  <si>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5th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</si>
  <si>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1:4 cement mortar. (b) 10mm thick plaster. </t>
    </r>
    <r>
      <rPr>
        <b/>
        <sz val="11"/>
        <rFont val="Arial"/>
        <family val="2"/>
      </rPr>
      <t>In 6th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</si>
  <si>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5th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</si>
  <si>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4th floor.</t>
    </r>
  </si>
  <si>
    <r>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
    </r>
    <r>
      <rPr>
        <b/>
        <sz val="11"/>
        <rFont val="Arial"/>
        <family val="2"/>
      </rPr>
      <t>In ground floor.</t>
    </r>
  </si>
  <si>
    <t>Supplying,fitting &amp; fixing of 2-Track / 3-Track Aluminium sliding Window of all Aluminium sections viz. window frame (top,bottom &amp; side frame), shutter (top, bottom, side &amp; interlock member) made of aluminium alloy extrusions conforming to IS 733-1983 &amp; IS 1285-1975, annodised conforming to IS 1868-1983, fitted with all other accessories viz. PVC roller, EPDM gasket, maruti lock, screws etc. including labour charges for fitting &amp; fixing of aluminium 2-track/3-track sliding window with fixing of glass (excluding cost of glass) all complete as per architectural drawings and direction of Engineer-in-charge. 10-12 Micron thickness Annodizing film Natural white.</t>
  </si>
  <si>
    <t>Supplying bubble free float glass of approved make and brand conforming to IS: 2835-1987.ii) 4mm thick coloured / tinted / smoke glass.</t>
  </si>
  <si>
    <t>M.S.or W.I. Ornamental grill of approved design joints continuously welded with M.S, W.I. Flats and bars of windows, railing etc. fitted and fixed with necessary screws and lugs in ground floor.(i) Grill weighing above 10 Kg./sq.mtr and up to 16 Kg./sq. mtr.
In ground floor.</t>
  </si>
  <si>
    <t>M.S.or W.I. Ornamental grill of approved design joints continuously welded with M.S, W.I. Flats and bars of windows, railing etc. fitted and fixed with necessary screws and lugs in ground floor.(i) Grill weighing above 10 Kg./sq.mtr and up to 16 Kg./sq. mtr.
In 1st floor.</t>
  </si>
  <si>
    <t>M.S.or W.I. Ornamental grill of approved design joints continuously welded with M.S, W.I. Flats and bars of windows, railing etc. fitted and fixed with necessary screws and lugs in ground floor.(i) Grill weighing above 10 Kg./sq.mtr and up to 16 Kg./sq. mtr.
In 2nd floor.</t>
  </si>
  <si>
    <t>M.S.or W.I. Ornamental grill of approved design joints continuously welded with M.S, W.I. Flats and bars of windows, railing etc. fitted and fixed with necessary screws and lugs in ground floor.(i) Grill weighing above 10 Kg./sq.mtr and up to 16 Kg./sq. mtr.
In 3rd floor.</t>
  </si>
  <si>
    <t>M.S.or W.I. Ornamental grill of approved design joints continuously welded with M.S, W.I. Flats and bars of windows, railing etc. fitted and fixed with necessary screws and lugs in ground floor.(i) Grill weighing above 10 Kg./sq.mtr and up to 16 Kg./sq. mtr.
In 4th floor.</t>
  </si>
  <si>
    <t>M.S.or W.I. Ornamental grill of approved design joints continuously welded with M.S, W.I. Flats and bars of windows, railing etc. fitted and fixed with necessary screws and lugs in ground floor.(i) Grill weighing above 10 Kg./sq.mtr and up to 16 Kg./sq. mtr.
In 5th floor.</t>
  </si>
  <si>
    <t>M.S.or W.I. Ornamental grill of approved design joints continuously welded with M.S, W.I. Flats and bars of windows, railing etc. fitted and fixed with necessary screws and lugs in ground floor.(i) Grill weighing above 10 Kg./sq.mtr and up to 16 Kg./sq. mtr.
In 6th floor.</t>
  </si>
  <si>
    <r>
      <t xml:space="preserve">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t>
    </r>
    <r>
      <rPr>
        <b/>
        <sz val="10"/>
        <rFont val="Arial"/>
        <family val="2"/>
      </rPr>
      <t>In Ground Floor</t>
    </r>
    <r>
      <rPr>
        <sz val="10"/>
        <rFont val="Arial"/>
        <family val="2"/>
      </rPr>
      <t>: Sizes-600 mm x600mm x10 mm with breaking
strength &gt; 1500 N</t>
    </r>
  </si>
  <si>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3rd Floor: Sizes-600 mm x600mm x10 mm with breaking
strength &gt; 1500 N</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</si>
  <si>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4th Floor: Sizes-600 mm x600mm x10 mm with breaking
strength &gt; 1500 N</t>
  </si>
  <si>
    <t>Supplying and laying true to line and level Anti-Skid, Full Body, Homogeneous &amp; Granular finish Vitrified Tiles conforming to IS:15622- 2006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In 5th Floor: Sizes-600 mm x600mm x10 mm with breaking
strength &gt; 1500 N</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</si>
  <si>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</si>
  <si>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</si>
  <si>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</si>
  <si>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</si>
  <si>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</si>
  <si>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With Sand Cement Mortar (1:3) 15 mm thick &amp; 2 mm thick cement slurry at back side of tiles using cement @ 2.91 Kg/Sq.m &amp; joint filling using white cement slurry @ 0.20kg/Sq.m.
Area of each tile above 0.09 Sq.m
(i) Coloured decorative
5th Floor</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</si>
  <si>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Ground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</si>
  <si>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1st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</si>
  <si>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5th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</si>
  <si>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6th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</si>
  <si>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2nd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</si>
  <si>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3rd Floor. {White cement and Pigment to be supplied by the Agency]
With Chawk Dungri
Area of each tile exceeding 0.6 sq.m but not excedding 1
sq.m.</t>
  </si>
  <si>
    <t>Supplying, fitting and fixing Marble Slab/tile of 15 to 18 mm thickness in floor, lobby, stair, landing &amp; treads etc. over 20 mm (av.) thck base of Cement mortar (1:2) laid with white cement slurry @ 4.4 kg/Sq.m before placing marble &amp; jointed with white cement slurry @ 2.0 kg/Sq.m with necessary pigments including grinding and Granite polishing as per direction of Engineering -in -Charge in 4th Floor. {White cement and Pigment to be supplied by the Agency]
With Chawk Dungri
Area of each tile exceeding 0.6 sq.m but not excedding 1
sq.m.</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</si>
  <si>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(b) Area of each Granite slab above 1.00 Square meter.
 in 5th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</si>
  <si>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 (b) Area of each Granite slab above 1.00 Square meter.
 in 4th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</si>
  <si>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(b) Area of each Granite slab above 1.00 Square meter.
 in 3rd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</si>
  <si>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 (b) Area of each Granite slab above 1.00 Square meter.
 in 2nd floor.</t>
  </si>
  <si>
    <t>supplying, fitting &amp; fixing granite slabs 15mm to 18 mm. thick with uniform texture &amp; without decorative veins in columns, wall,facia,rise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  (b) Area of each Granite slab above 1.00 Square meter.
 in 1st floor.</t>
  </si>
  <si>
    <r>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r>
    <r>
      <rPr>
        <b/>
        <sz val="11"/>
        <rFont val="Arial"/>
        <family val="2"/>
      </rPr>
      <t xml:space="preserve"> In ground floor.</t>
    </r>
  </si>
  <si>
    <t>Supplying Glazing Silicon of approved make and brand for fixing of Glass on Sub-frame as per direction of Engineer-in-charge for Structural Glazing/Curtain wall etc. Glazing Silicon for fixing Glass on Sub frame</t>
  </si>
  <si>
    <t>Supplying bubble free float glass of approved make and brand conforming to IS: 2835- 1987. xiii) 12mm thick cleared toughened glass coforming to IS: 2553-1992 (Part-II)</t>
  </si>
  <si>
    <t>Supplying, fitting &amp; fixing Stainless Steel 'D' or 'H' type of size 300 mm x 19 mm tubular Handle with Grade 304, CE certified, marked &amp; conforming to EN - 1154, of approved quality of reputed brand as per direction of Eingineer-in-Charge fitted and fixed complete including all incidental charges.</t>
  </si>
  <si>
    <t>Supplying , fitting and fixing Godrej ultra vertibold brass rim lock.</t>
  </si>
  <si>
    <t>Chromium plated double coat Hook(Equivalent to Code No. 35761 &amp; Model - KUBIX of Jaquar or similar).</t>
  </si>
  <si>
    <r>
      <t xml:space="preserve">Supplying, fitting &amp; fixing 10 litre porcelain low down cistern of approved make with either side or bottom inlet, side overflow, brackets complete with all internal PVC fittings. </t>
    </r>
    <r>
      <rPr>
        <b/>
        <sz val="11"/>
        <rFont val="Arial"/>
        <family val="2"/>
      </rPr>
      <t>White</t>
    </r>
  </si>
  <si>
    <t>Labour for hoisting plastic water storage tank.
(ii) Above 1500 litre upto 5000 litre capacity.</t>
  </si>
  <si>
    <r>
      <t xml:space="preserve">Wash basin vitreous china of approved make (without fittings) bsupplied,fitted and fixed in position on 75mm X 75 mm X 75 mm wood blocks and C.I. brackets including two coats of painting of C.I. brackets. </t>
    </r>
    <r>
      <rPr>
        <b/>
        <sz val="11"/>
        <rFont val="Arial"/>
        <family val="2"/>
      </rPr>
      <t>550 mm x 400 mm</t>
    </r>
  </si>
  <si>
    <t>Supplying, fitting and fixing pedestal of approved make for wash basin (white)</t>
  </si>
  <si>
    <t>Supplying, fitting and fixing stainless steel sink complete with waste fittings and two coats of painting of C.I. Brackets.                                   (ii) 630 mm X 550 mm X 180 mm</t>
  </si>
  <si>
    <t>Supplying, fitting and fixing pillar cock of approved make. c) CP Pillar Cock - 15 mm. (Code No. 5011 &amp; Model - FLORENTINE of
JAQUAR or equivalent).</t>
  </si>
  <si>
    <t>Supplying, fitting &amp; fixing approved brand PVC Connector white flexible, with both ends coupling with heavy brass CP nut, 15 mm dia. (v) 900 mm long</t>
  </si>
  <si>
    <t>Supplying, fittings &amp; fixing approved brand 32mm dia PVC Waste pipe with PVC Coupling at one end fitted with necessary clamps.1050 mm long</t>
  </si>
  <si>
    <t>Supply of UPVC pipes (B Type) &amp; fittings conforming to IS-13592-1992
(A) (i) Single Socketed 3 Meter Length
(b) 110 mm</t>
  </si>
  <si>
    <t>Supply of UPVC pipes (B Type) &amp; fittings conforming to IS-13592-1992
(A) (i) Single Socketed 3 Meter Length
(c) 160 mm</t>
  </si>
  <si>
    <t>Cum.</t>
  </si>
  <si>
    <t>CUM</t>
  </si>
  <si>
    <t>R.M</t>
  </si>
  <si>
    <t>CuM.</t>
  </si>
  <si>
    <t>sqm</t>
  </si>
  <si>
    <t>Kg</t>
  </si>
  <si>
    <t>MT.</t>
  </si>
  <si>
    <t>Cu.M</t>
  </si>
  <si>
    <t>cum</t>
  </si>
  <si>
    <t>sq.m.</t>
  </si>
  <si>
    <t>Rmt</t>
  </si>
  <si>
    <t>Metre</t>
  </si>
  <si>
    <t>SqM</t>
  </si>
  <si>
    <t>RM.</t>
  </si>
  <si>
    <t>Each Set</t>
  </si>
  <si>
    <t xml:space="preserve">each </t>
  </si>
  <si>
    <t xml:space="preserve"> Each</t>
  </si>
  <si>
    <t>Supply of UPVC pipes (B Type) &amp; fittings conforming to IS-13592-1992
(iii) Door Tee
(b) 110 mm</t>
  </si>
  <si>
    <t>Supply of UPVC pipes (B Type) &amp; fittings conforming to IS-13592-1992
(iii) Door Tee
(c) 160 mm</t>
  </si>
  <si>
    <t>Supply of UPVC pipes (B Type) &amp; fittings conforming to IS-13592-1992
Door Bend (T.S.)
(b) 110 mm</t>
  </si>
  <si>
    <t>Supply of UPVC pipes (B Type) &amp; fittings conforming to IS-13592-1992
Door Bend (T.S.)
(c) 160 mm</t>
  </si>
  <si>
    <t>Supply of UPVC pipes (B Type) &amp; fittings conforming to IS-13592-1992
xv) Vent Cowl
(b) 110 mm</t>
  </si>
  <si>
    <t>Supply of UPVC pipes (B Type) &amp; fittings conforming to IS-13592-1992
xv) Vent Cowl
(c) 160 mm</t>
  </si>
  <si>
    <t>Supply of UPVC pipes (B Type) &amp; fittings conforming to IS-13592-1992
v) Plain Y
160mm</t>
  </si>
  <si>
    <t>Supply of UPVC pipes (B Type) &amp; fittings conforming to IS-13592-1992
Door Y (LH) &amp; (RH)
110mm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</si>
  <si>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150mm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</si>
  <si>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Engineer-in-charge. (Payment will be made on centre line measurement of the total pipeline including specials.
(A)Above ground
(ii) 110 mm dia.</t>
  </si>
  <si>
    <t>metre</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</si>
  <si>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Engineer-in-charge. (Payment will be made on centre line measurement of the total pipeline including specials.
(A)Above ground
(iii) 160 mm dia.</t>
  </si>
  <si>
    <t>Supplying, fitting and fixing C.I round grating.
100 mm</t>
  </si>
  <si>
    <t>Supplying, fitting and fixing C.I round grating.
150 mm</t>
  </si>
  <si>
    <t>Supplying, fitting and fixing E.W.C. in white glazed vitreous chinaware of
approved make complete in position with necessary bolts, nuts etc.
(a) With 'P' trap</t>
  </si>
  <si>
    <t>Supplying, fitting and fixing Anglo-Indian W.C. in white glazed vitreous china ware of approved make complete in position with necessary bolts, nuts etc.
(a) With 'P' trap (with vent)</t>
  </si>
  <si>
    <t>Supplying, fitting &amp; fixing best quality Indian make Mirror 5.5mm thick with silvering as per IS specifications supported on fibre glass frame of any colour, frame size 550mm x 400mm.</t>
  </si>
  <si>
    <r>
      <t xml:space="preserve">Supplying, fitting &amp; fixing Towel Rail with two brackets. </t>
    </r>
    <r>
      <rPr>
        <b/>
        <sz val="11"/>
        <rFont val="Arial"/>
        <family val="2"/>
      </rPr>
      <t>CP over Brass
25 mm dia &amp; 750 mm long</t>
    </r>
  </si>
  <si>
    <t>Supplying, fitting and fixing glass shelf with aluminium guard rails.
(a) Ordinary type with 5.5 mm sheet glass.                                            600 mm X 125 mm</t>
  </si>
  <si>
    <t>Extra for each additional depth of 150mm or part thereof beyond initial 600 mm depth</t>
  </si>
  <si>
    <t>Supplying &amp; laying Double Wall Corrugated (with external annular corrugation and smooth internal walls) High Density Polyethelene Pipes conforming to IS 16098 (Part-II):2013 having Stiffness Class of SN 8 with Ring Stiffness not less than 8.00 KN/Sqm. and Impact Resistance TIR value not more than 10% including necessary jointing materials for nonpressure underground Drainage, Sewerage &amp; Cross drainage application. (vii) 600mm internal dia.</t>
  </si>
  <si>
    <t>Supplying &amp; laying Double Wall Corrugated (with external annular corrugation and smooth internal walls) High Density Polyethelene Pipes conforming to IS 16098 (Part-II):2013 having Stiffness Class of SN 8 with Ring Stiffness not less than 8.00 KN/Sqm. and Impact Resistance TIR value not more than 10% including necessary jointing materials for nonpressure underground Drainage, Sewerage &amp; Cross drainage application. (vii) 300mm internal dia.</t>
  </si>
  <si>
    <t>S&amp;F 415V 12way sub-main distribution board (SMDB, make LT, cat no. DA62D1124CZZ0) comprising with 1No 415V 630A 25 kA 4P MCCB (Cat No. CM9400600T1OG) as incomer and 2NOS 200A 3P MCCB, 6 Nos 415V 160A 25 kA 3P MCCB and 4 Nos 415V 63A 25 kA 3P MCCB as out going including S&amp;F cable entry box for bottom only.</t>
  </si>
  <si>
    <t xml:space="preserve">Laying of the following XLPE Al armoured cable incl. 2/1 x 10 SWG G.I. Earth continuity conductor recessed in wall &amp; mending good the damages to original finish:-          (F-2, /1(a), (c)
a)  3.5 x 240 sq mm </t>
  </si>
  <si>
    <t xml:space="preserve">Laying of the following XLPE Al armoured cable incl. 2/1 x 10 SWG G.I. Earth continuity conductor recessed in wall &amp; mending good the damages to original finish:-          (F-2, /1(a), (c)
b) 2core 6sq. mm </t>
  </si>
  <si>
    <t xml:space="preserve">Laying of the following XLPE Al armoured cable incl. 2/1 x 10 SWG G.I. Earth continuity conductor recessed in wall &amp; mending good the damages to original finish:-          (F-3, /5)
b)  3.5 x 95 sq mm 
</t>
  </si>
  <si>
    <t xml:space="preserve">Laying of the following XLPE Al armoured cable incl. 2/1 x 10 SWG G.I. Earth continuity conductor recessed in wall &amp; mending good the damages to original finish:-          (F-3, /5)
c)  3.5 x 35 sq mm 
</t>
  </si>
  <si>
    <t xml:space="preserve">Laying of the following XLPE Al armoured cable incl. 2/1 x 10 SWG G.I. Earth continuity conductor recessed in wall &amp; mending good the damages to original finish:-          (F-3, /5)
  d)  4 x 25 sq mm   
</t>
  </si>
  <si>
    <t xml:space="preserve">Laying of the following XLPE Al armoured cable incl. 2/1 x 10 SWG G.I. Earth continuity conductor recessed in wall &amp; mending good the damages to original finish:-          (F-3, /5)
e)2core 10sq. mm   
</t>
  </si>
  <si>
    <t xml:space="preserve">Laying of the following XLPE Al armoured cable incl. 2/1 x 10 SWG G.I. Earth continuity conductor recessed in wall &amp; mending good the damages to original finish:-          (F-3, /5)
f) 2core 6sq. mm 
</t>
  </si>
  <si>
    <t xml:space="preserve">S &amp; F compression type cable gland complete with brass gland, brass ring, rubber ring  for dust &amp; moisture proof entry of PVC armoured cable &amp; finishing end of the same as per GS for the
a)  3.5 x 240 sq mm </t>
  </si>
  <si>
    <t xml:space="preserve">S &amp; F compression type cable gland complete with brass gland, brass ring, rubber ring  for dust &amp; moisture proof entry of PVC armoured cable &amp; finishing end of the same as per GS for the
b)  3.5 x 95 sq mm </t>
  </si>
  <si>
    <t>S &amp; F compression type cable gland complete with brass gland, brass ring, rubber ring  for dust &amp; moisture proof entry of PVC armoured cable &amp; finishing end of the same as per GS for the
c) 3.5 core 35 sqmm PVC/A cable</t>
  </si>
  <si>
    <t>S &amp; F compression type cable gland complete with brass gland, brass ring, rubber ring  for dust &amp; moisture proof entry of PVC armoured cable &amp; finishing end of the same as per GS for the
d) 3.5 core 25 sqmm PVC/A cable</t>
  </si>
  <si>
    <t>S &amp; F compression type cable gland complete with brass gland, brass ring, rubber ring  for dust &amp; moisture proof entry of PVC armoured cable &amp; finishing end of the same as per GS for the
e) 2 core 10 sqmm PVC/A  cable</t>
  </si>
  <si>
    <t>S &amp; F compression type cable gland complete with brass gland, brass ring, rubber ring  for dust &amp; moisture proof entry of PVC armoured cable &amp; finishing end of the same as per GS for the
f) 2 core 6 sqmm PVC/A  cable</t>
  </si>
  <si>
    <t>S S&amp;F  415v,3 phase 6 way Vertical double door TPNMCBDB for MCCB incomer with IP-42/43 protection having following accessories incl. din rail ,neutral &amp; earth bar etc.as required fixed on wall on angle iron frame and making earthing connection as per G.S.( Make- Legrand)
(a)415V,160A Four pole MCCB (Legrand)-1 nos
(b)415V,63A TP MCB(Legrand) -6nos.</t>
  </si>
  <si>
    <t>S S&amp;F  415v,3 phase 4 way Vertical double door TPNMCBDB for MCCB incomer with IP-42/43 protection having following accessories incl. din rail ,neutral &amp; earth bar etc.as required fixed on wall on angle iron frame and making earthing connection as per G.S.( Make- Legrand)
(a)415V,10A Four pole MCB (Legrand)-1 nos
(b)415V,63A TP MCB(Legrand) -4nos.</t>
  </si>
  <si>
    <t>S &amp; F 415V 6-10A perway (2+12way) SPN MCBDB with SS enclosure double door with IP 42/43 protection with 2 pole 63 Amp isolator as incomer &amp; 12nos SPMCB  C curve 10KA SPMCB’s as outgoing concealed in wall after wall cutting &amp; mending good the damages to original finish including interconnection with suitable size of Cu wire neutral link &amp; earthing attachment (Make Legrand).</t>
  </si>
  <si>
    <t>Distn. Wiring in 1.1 KV 2X1.5+1X1.5 sq. mm single core PVC insulated FR conductor (Finolex Make) in 19 mm bore 3 mm thick polythene pipe complete with all accessories embedded  in wall  to light/fan/call bell/exhaust fan points with Modular  type switch (Brand approved by EIC) fixed  on Modular GI switch board  with  top cover plate  flushed in wall after wall cutting with mending good the damages to original finish (Av. Run 8mtr).</t>
  </si>
  <si>
    <t>–Do- -Do- to  240V 6A 5 pin flush type plug point incl. S&amp;F 240v 6A 3pin Modular type plug socket &amp; Modular type switch (Make approved by EIC) incl. S&amp;F earth continuity wire, fixed on 4 Module GI switch board with 3/4 Module top cover plate flushed in wall incl. mending good damages to original finish.       a) On board.</t>
  </si>
  <si>
    <t>Distn. Wiring in 22/0.3 (1.5 sqmm) single core stranded ‘FR’ PVC insulated &amp; unshealthed single core stranded copper wire (approved make) in 19 mm bore, 3 mm thick polythen pipe complete with all accessories embedded in wall to 250V 6A 3 Pin Modular type plug point incl. S &amp; F 250V 6A 5 pin Modular type plug socket – 2nos  &amp; Modular type switch – 2 nos.  (Legrand Make) incl. S &amp; F earth continuty wire, fixed on 8 Module G.I. switch board with Module top cover plate on wall incl. necy. connection making earthing attachment, painting and mending good damages to original finish, Average run 4.5mtr.</t>
  </si>
  <si>
    <t>Supply &amp; fixing computer plug board modular type of 12 module GI box with cover plate recessed in wall comprising with the following (Legrand/Cabtree)
a) 6/16A socket &amp; 16A switch                                              --1 set
b) 6A  socket &amp; 6A switch                                                   --3 sets</t>
  </si>
  <si>
    <t>Supply &amp; Fixing 240 V, 25 A, Modular type AC m/c starter (Cabtree/Noth-West) 4 Module GI Modular type switch board with 4 Module top cover plate flushed in wall incl. S&amp;F switch board and cover plate and making necy. connections with PVC Cu wire and earth continuity wire .(For AC m/c)</t>
  </si>
  <si>
    <t>Supply &amp; Fixing 240 V, 16 A, 3 pin Modular type plug socket (Crabtree) with  16A Modular type switch, without plug top on 4 Module GI Modular type switch board with top cover plate flushed in wall incl. S&amp;F switch board and cover plate and making necy. connections with PVC Cu wire   and earth continuity wire etc.</t>
  </si>
  <si>
    <t>S &amp; drawing different size copper wire partly in polythine pipe embedded in wall &amp; partly in rigid conduit pipe on wall for different power plug &amp; A.C. points etc.
a) 4x16 sqmm &amp; 2x10 sqmm (VTPN to TPN ).</t>
  </si>
  <si>
    <t>S &amp; drawing different size copper wire partly in polythine pipe embedded in wall &amp; partly in rigid conduit pipe on wall for different power plug &amp; A.C. points etc.
a) 2x6 sqmm &amp; 1x 4 sqmm (for TPN to SPN.)</t>
  </si>
  <si>
    <t>S &amp; drawing different size copper wire partly in polythine pipe embedded in wall &amp; partly in rigid conduit pipe on wall for different power plug &amp; A.C. points etc.
b) 2x4 sq.mm &amp; 1x2.5 sq.mm for meter connection.</t>
  </si>
  <si>
    <t>S &amp; drawing different size copper wire partly in polythine pipe embedded in wall &amp; partly in rigid conduit pipe on wall for different power plug &amp; A.C. points etc.
a) 2x2.5 sqmm &amp; 1x1.5 sqmm (for power  plug.</t>
  </si>
  <si>
    <t>S &amp; drawing different size copper wire partly in polythine pipe embedded in wall &amp; partly in rigid conduit pipe on wall for different power plug &amp; A.C. points etc.
b) 3x1.5 sq.mm for compound leight connection.</t>
  </si>
  <si>
    <t>S&amp;F 240V AC/DC superior type  Multitune (min 10 nos. tune)  Call Bell (Anchor)  with selector switch for single/Multi Tunes mode, Battery operated on HW board incl. S&amp;F  HW board.</t>
  </si>
  <si>
    <t>Supplying &amp; Fixing of Box type fan clamp of 150mm dia &amp; 80mm depth made of 16 SWG CRCA sheet with one end duly sealed by cover, properly welded, incl. S&amp;F 12mm dia 600mm long MS rod duly bent at the centre position of rod to grip fan bobbin properly, incl. binding the rod and fan box with reinforcement by 22 SWG steel binding wire, incl. supply &amp; covering the box with alkathene sheet, placed in order to prevent concrete from entering the box.</t>
  </si>
  <si>
    <t>S &amp; F 240wt Modular Socket (2 Module) type fan regulator (Step type) (Brand approved by EIC) on Modular G.I. switch   board with top cover plate incl making necy connetion etc..</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</si>
  <si>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</si>
  <si>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Painting the 9 m ST pole with two coats of aluminium paint of approved make over one coat of R.O primer    incl  preparation of surface by sand paper/emery incl cleaning etc.</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</si>
  <si>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</si>
  <si>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V,16 A, 3 pin Modular type plug top with indicator  &amp; necy. Connections.(For AC m/c)</t>
  </si>
  <si>
    <t>Supply  &amp; Fixing 6 Module flush type with Starter,  25A DP MCB , Plug &amp; top with Indicator (Make North-West).</t>
  </si>
  <si>
    <t xml:space="preserve">S &amp; F of the galvaanized MS flat 25mm x 6mm earth bus bar as per GS. </t>
  </si>
  <si>
    <t xml:space="preserve">Supply  &amp;  fixing  GI (Hot  Dip)  strips 20  mm  x 3 mm  thick for horizontal run on the Parapet/Roof/ Wall with GI Saddles 1100 mm apart incl. mending good the damages to building works </t>
  </si>
  <si>
    <t xml:space="preserve">Supply &amp; fixing of GI (Hot Dip) strips 20 mm x 3 mm thick for vertical run on wall with GI saddles spaced not exceeding 1000 mm apart incl. mending good damages to building work </t>
  </si>
  <si>
    <t xml:space="preserve">S &amp; F Lightning Conductor Air Terminal made of 20 mm dia 1000 mm long GI pipe (ISI Medium) having five discharge prongs of 4 SWG GI (Hot Dip) wire at top duly soldered with 7/16 stranded GI (Hot Dip) wire and 85 mm dia 6 mm thick GI base plate at bottom incl. necessary holes etc. complete duly grouted on the parapet etc. in CC mortar ( 4:2:1)  </t>
  </si>
  <si>
    <t>Making  soldered  joints  between  conductor/  conductor  &amp;  air terminals by 7/10 stranded GI (Hot Dip) wire incl. supply of jointing materials &amp; painting with 2 (two) coats of Bituminous paint</t>
  </si>
  <si>
    <t>Supply &amp; Fixing of Testing Joints  by 20 mm x 3 mm thick GI (Hot Dip) strip 125 mm long grouted on wall having clearance of 6 mm from wall for making connection with thimbles at the end of 7/10 SWG GI (Hot Dip) stranded Wire and 4 SWG GI (Hot Dip) wire of vertical conductor and conductor from earth electrode complete with S &amp; F thimbles, GI bolts, nuts, check-nuts, spring washers etc. as required</t>
  </si>
  <si>
    <t>Hiring charges for scaffolding arrangement including dismantling at the end of work and carriage, for LC installation, per storey of building per vertical run</t>
  </si>
  <si>
    <t>storey/verticalrun</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</si>
  <si>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</si>
  <si>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</si>
  <si>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</si>
  <si>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</si>
  <si>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</si>
  <si>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</si>
  <si>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</si>
  <si>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</si>
  <si>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</si>
  <si>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</si>
  <si>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</si>
  <si>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</si>
  <si>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b) 200 mm dia ( 6.35 mm thick )</t>
  </si>
  <si>
    <t xml:space="preserve">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c) 150 mm dia </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</si>
  <si>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d) 100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</si>
  <si>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e) 80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</si>
  <si>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f) 65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</si>
  <si>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g) 50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</si>
  <si>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h) 40 mm dia</t>
  </si>
  <si>
    <t>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i) 32 mm dia</t>
  </si>
  <si>
    <t xml:space="preserve">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j) 25 mm dia </t>
  </si>
  <si>
    <t>Providing &amp; fixing swinging type CI Non return Valve with flap and SS hinges complete including matching flanges, nuts &amp; bolts conforming to IS 5312. a) 200 mm dia</t>
  </si>
  <si>
    <t>Providing &amp; fixing swinging type CI Non return Valve with flap and SS hinges complete including matching flanges, nuts &amp; bolts conforming to IS 5312. b) 150 mm dia</t>
  </si>
  <si>
    <t>Providing &amp; fixing swinging type CI Non return Valve with flap and SS hinges complete including matching flanges, nuts &amp; bolts conforming to IS 5312. d) 65 mm dia</t>
  </si>
  <si>
    <t>Providing &amp; fixing CI butterfly valve (wafer type) with counter flange &amp; nut bolts. a) 200 mm dia</t>
  </si>
  <si>
    <t xml:space="preserve">Providing &amp; fixing CI butterfly valve (wafer type) with counter flange &amp; nut bolts. b) 150 mm dia </t>
  </si>
  <si>
    <t xml:space="preserve">Providing &amp; fixing CI butterfly valve (wafer type) with counter flange &amp; nut bolts. d) 80 mm dia </t>
  </si>
  <si>
    <t xml:space="preserve">Providing &amp; fixing CI butterfly valve (wafer type) with counter flange &amp; nut bolts. e) 65 mm dia </t>
  </si>
  <si>
    <t>Providing &amp; fixing CI butterfly valve (wafer type) with counter flange &amp; nut bolts. f) 50 mm dia</t>
  </si>
  <si>
    <t xml:space="preserve"> Providing &amp; fixing CI butterfly valve (wafer type) with counter flange &amp; nut bolts. 200 mm dia </t>
  </si>
  <si>
    <t xml:space="preserve"> Providing &amp; fixing Stainless steel oblique type hydrant valve with 63 mm outlet stainless steel instantaneous female coupling with rubber cap and chain conforming to IS; 5290 including matching flange, gasket, nuts and bolts complete.. Single headed</t>
  </si>
  <si>
    <t>Providing and Fixing 63 mm dia rubberized reinforced rubber line hose pipe in 15 m length conforming to IS : 636 Type A ISI marked with Stainless steel male and female instantaneous coupling conforming to IS 903 wounded with 18 SWG copper wire complete</t>
  </si>
  <si>
    <t>Providing and Fixing Stainless steel branch pipe with 20 mm nozzle conforming to Is 903 complete.</t>
  </si>
  <si>
    <t>Hose reel drum of swinging type with 19mm dia Rubber braided hose of 40M. Length with Gate valve (upstream) and Shut off nozzle complete.</t>
  </si>
  <si>
    <t>Providing and Fixing M.S.(16SWG) hose box with lockable arrangements to accommodate 2 RRL hose of 15 m length and one branch pipe painted white inside and red outside with one key.</t>
  </si>
  <si>
    <t>Providing and Fixing 150 mm dia dial type pressure gauge complete with pipe stem and cock</t>
  </si>
  <si>
    <t xml:space="preserve">Providing and fixing Fire pump with CI body, bronze impeller, C 40 shaft coupled by means of flexible coupling with electric motor/engine Antivibration pads, coupling guard, baseplate etc.. A. Electric Motor Driven Fire pump.. Capacity of pump 2850 LPM - Head = 70 Meters </t>
  </si>
  <si>
    <t xml:space="preserve">C. Electric Motor Driven Jockey Pump. Capacity of Pump =180 LPM - Head = 70 Meters </t>
  </si>
  <si>
    <t>Providing &amp; fixing dust and vermin proof cubicle type motor control centre fabricated from 14 SWG MS sheet with powder coated finish and comprising of required incomer/ outgoing MCCB, metres, battery charger, diesel engine starter,24V battery  &amp; other accessories, for above pump sets under serial No. 11</t>
  </si>
  <si>
    <t xml:space="preserve">Providing and Fixing heavy duty PVC insulated, PVC armoured aluminium conductor cables 1100 V grade including necessary support clamps and connection lugs complete in all respect. a) Power cable 3 core X 70 mm2 </t>
  </si>
  <si>
    <t>Providing and Fixing heavy duty PVC insulated, PVC armoured aluminium conductor cables 1100 V grade including necessary support clamps and connection lugs complete in all respect. b) Power cable 3c X 10 mm2</t>
  </si>
  <si>
    <t xml:space="preserve">Providing and Fixing heavy duty PVC insulated, PVC armoured aluminium conductor cables 1100 V grade including necessary support clamps and connection lugs complete in all respect. c) Control cable copper armoured, 2cX2.5mm2  </t>
  </si>
  <si>
    <t>Providing and fixing GI earthing strip 25mm x 6 mm thk. From all motors and MCC panel to be connected in all approved manner to general earthing system.</t>
  </si>
  <si>
    <t xml:space="preserve">Providing and Fixing Gunmetal collecting head with 63 mm dia instantaneous type inlet 150 dia flanged, outlet with built in check valve for fire brigade connection to fire riser (IS 904). a) Three way </t>
  </si>
  <si>
    <t>Providing and fixing INDFOSS make pressure switches for cut – out and cut in pressure with cock</t>
  </si>
  <si>
    <t xml:space="preserve">Providing &amp; fixing Installation Control Valve alongwith treams, actuator, water motor gong,drain,instruments &amp; other accessories as required. 150 mm dia </t>
  </si>
  <si>
    <t>Providing &amp; fixing quartzoid bulb sprinkler 68 C along with necessary attachment. Pendant type</t>
  </si>
  <si>
    <t>Providing &amp; Fixing of CIDF Sluice Valve with flanges, nuts and bolts, gasket etc.. 200 mm dia</t>
  </si>
  <si>
    <t>Providing &amp; Fixing of CIDF Sluice Valve with flanges, nuts and bolts, gasket etc.. 150 mm dia</t>
  </si>
  <si>
    <t>Providing and fixing carbon – di – oxide fire extinguisher consisting of welded MS cylindrical body, squeeze, lever discharge valve, fitted with internal discharge tube, high pressure discharge hose, discharge nozzle, suspension bracket, finished externally with red enamel paint and fixed to wall with brackets with rawl plug / dash fasteners complete with initial charge. Capacity 4.5 kg. ISI marked</t>
  </si>
  <si>
    <t>Providing and fixing mechanical foam type (ISI marked) fire extinguisher consisting of welded MS cylindrical body, squeeze, lever discharge valve, high pressure discharge hose, discharge nozzle, suspension bracket ISI marked finished externally with red enamel paint and fixed to wall with brackets with initial charge.. a) 9 liters Capacity</t>
  </si>
  <si>
    <t>Providing &amp; fixing water Co2 (ISI marked) extinguisher including all accessories with wall bracket with rawl plug.. Capacity 9 liters.</t>
  </si>
  <si>
    <t>Providing &amp; fixing water Co2 (ISI marked) extinguisher including all accessories with wall bracket with rawl plug.. a) Capacity 5 kg. ISI marked</t>
  </si>
  <si>
    <t xml:space="preserve">Excavation and back filling of earth </t>
  </si>
  <si>
    <t>Supply, application, testing of PYPKOTE</t>
  </si>
  <si>
    <t>2 Way Fire brigade suction outlet</t>
  </si>
  <si>
    <t>Fire bucket with stand</t>
  </si>
  <si>
    <t>Constructing brick masonary chamber (90cmx90cmx120cm) inside with brick work in cement mortar 1:5 for valves with cover and frame (heavy duty), RCC top slab 1:2:4 mix, necessary excavation, foundation concrete 1:5:10 and inside plastering with cement mortar 1:4 ,12 mm thk finished with a coat of neat cement complete as required.</t>
  </si>
  <si>
    <t>Set</t>
  </si>
  <si>
    <t>job</t>
  </si>
  <si>
    <t>Cum</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</si>
  <si>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</si>
  <si>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</si>
  <si>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</si>
  <si>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</si>
  <si>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</si>
  <si>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</si>
  <si>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</si>
  <si>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</si>
  <si>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</si>
  <si>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</si>
  <si>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</si>
  <si>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</si>
  <si>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</si>
  <si>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BI01010001010000000000000515BI0100001451</t>
  </si>
  <si>
    <t>BI01010001010000000000000515BI0100001452</t>
  </si>
  <si>
    <t>BI01010001010000000000000515BI0100001453</t>
  </si>
  <si>
    <t>BI01010001010000000000000515BI0100001454</t>
  </si>
  <si>
    <t>BI01010001010000000000000515BI0100001455</t>
  </si>
  <si>
    <t>BI01010001010000000000000515BI0100001456</t>
  </si>
  <si>
    <t>BI01010001010000000000000515BI0100001457</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</si>
  <si>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</si>
  <si>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</si>
  <si>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</si>
  <si>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</si>
  <si>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</si>
  <si>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</si>
  <si>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</si>
  <si>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</si>
  <si>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</si>
  <si>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</si>
  <si>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</si>
  <si>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</si>
  <si>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</si>
  <si>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</si>
  <si>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</si>
  <si>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</si>
  <si>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</si>
  <si>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</si>
  <si>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</si>
  <si>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</si>
  <si>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</si>
  <si>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</si>
  <si>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BI01010001010000000000000515BI0100001480</t>
  </si>
  <si>
    <t>BI01010001010000000000000515BI0100001481</t>
  </si>
  <si>
    <t>BI01010001010000000000000515BI0100001482</t>
  </si>
  <si>
    <t>BI01010001010000000000000515BI0100001483</t>
  </si>
  <si>
    <t>BI01010001010000000000000515BI0100001484</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</si>
  <si>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In Ground floor.
a) Acoustic False Ceiling (with 15mm thick OW Acoustic Board and E-Grid U-1520).</t>
  </si>
  <si>
    <t>Supplying,fitting and fixing brass ferrule including connection with G.I. pipes of TATA make of following dia. and upto 450 mm long with screw,jamnut,sockets etc.,complete in all respect, including cutting trenches in all sorts of soil and filling up the trenches as per direction of the Engineer - in - Charge.
  i)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</si>
  <si>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</si>
  <si>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32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</si>
  <si>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</si>
  <si>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For Concealed Work
(i) CPVC Pipes Class-1, 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</si>
  <si>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For Concealed Work
(i) CPVC Pipes Class-1, 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</si>
  <si>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For Exposed Work.
(i) CPVC Pipes Class-1, SDR-11.
 50 mm dia</t>
  </si>
  <si>
    <t>SITC of 2MP IP Bullet Camera,  H.265, auto IR (Uniview/Hikvision/Honeywell/Bosch )</t>
  </si>
  <si>
    <t>SITC of 2MP IR Dome H.265, f-2.8 mm, auto IR Camera 
(Uniview/Hikvision/Honeywell/Bosch )</t>
  </si>
  <si>
    <t>SITC of Surveillance Hard Disk 4 TB 
WD/Seagate</t>
  </si>
  <si>
    <t>SITC of 19" LED Monitor
LG/Samsung</t>
  </si>
  <si>
    <t>Supply and fixing of 6U Equiment Rack
valrack/HCL</t>
  </si>
  <si>
    <t>Supply and Laying of 3 Core Power Cable
Finolex/Molex</t>
  </si>
  <si>
    <t>Supply and Laying of CAT 6
Finolex/Molex</t>
  </si>
  <si>
    <t>Supply and Laying of PVC Conduit
Reputed make</t>
  </si>
  <si>
    <t>Supply and Fixing of Network Accessories</t>
  </si>
  <si>
    <t>Installation, Testing and Commissioning</t>
  </si>
  <si>
    <r>
      <rPr>
        <b/>
        <sz val="14"/>
        <rFont val="Arial"/>
        <family val="2"/>
      </rPr>
      <t>CCTV surveillance</t>
    </r>
    <r>
      <rPr>
        <sz val="11"/>
        <rFont val="Arial"/>
        <family val="2"/>
      </rPr>
      <t xml:space="preserve">
SITC of 16 channel POE+ NVR(Uniview/Hikvision/Honeywell/Bosch )
</t>
    </r>
  </si>
  <si>
    <t>No</t>
  </si>
  <si>
    <t>Lot</t>
  </si>
  <si>
    <t>JOB</t>
  </si>
  <si>
    <t>SITC ofAnalog Addressable  type optical Smoke  detector with mounting based and all other required accessories      ( Make: Honeywell/Apollo/Bosch/Godrej)</t>
  </si>
  <si>
    <t>SITCAnalog Addressable of Hooter cum sounder with all accessories. Electronic hooter cum sounder with mounted base and light indicator       ( Make: Honeywell/Apollo/Bosch/Godrej)</t>
  </si>
  <si>
    <t xml:space="preserve">SITC of Analog Addressable Manual call Point with all accessories  an integrallyMounted addressable module with all other required accessories                                                                                                                       
( Make: Honeywell/Apollo/Bosch/Godrej)
</t>
  </si>
  <si>
    <t xml:space="preserve">  Supply &amp; drawing of 2c x 1.5 sq. Mm twisted copper FR, Shielded cable fix and concealed (Make: Finnolex  /Havells)                    </t>
  </si>
  <si>
    <t>Supply, and fixing of PVC conduits in following sizes including cost of junction boxes,bends,elbows  sockets,tees etc.(Reputed make)</t>
  </si>
  <si>
    <t>SITC of Response Indicator for all detectors located above false Ceiling                                                                       ( Reputed make)</t>
  </si>
  <si>
    <r>
      <rPr>
        <b/>
        <sz val="14"/>
        <rFont val="Arial"/>
        <family val="2"/>
      </rPr>
      <t>Fire Alarm</t>
    </r>
    <r>
      <rPr>
        <sz val="11"/>
        <rFont val="Arial"/>
        <family val="2"/>
      </rPr>
      <t xml:space="preserve">
SITC of Analog Addressable  1 Loop Main Fire Alarm Control Panel with LCD Display along with  Battery, Battery Charger  all accessories.  with 100 character Backlight LCD display,lamp test feature complete with integral power and battery charger, potential free contacts for both fire and fault  and all  accessories   ( Make: Honeywell/Apollo/Bosch/Godrej/cooper)
 ( Make: GST )
</t>
    </r>
  </si>
  <si>
    <t>Mtrs</t>
  </si>
  <si>
    <t>Supply Installation Testing &amp; Commissioning of  EPABX System with 4 P&amp;T48 Extens.(Syntel/Siemens/NEC)</t>
  </si>
  <si>
    <t xml:space="preserve"> Supply of Information Outletwith back box and 1 module faceplate for RJ 11(Molex/Batton/Dlink)</t>
  </si>
  <si>
    <t>Supply and Fixing of TelePhone-set(Beetel/Binatone)</t>
  </si>
  <si>
    <t xml:space="preserve">Supply of UPS - 1KVA, min- 60 minutes backup (APC/Microtek/Emerson) </t>
  </si>
  <si>
    <t xml:space="preserve">Supply and Drawing of  2 Pair Telephone Cable </t>
  </si>
  <si>
    <t>Supply of 10 Pair  telephone cable</t>
  </si>
  <si>
    <t>Supply of 50 pair DB with original krone module-conceiled</t>
  </si>
  <si>
    <t>10 pair DB with original krone module-conceiled</t>
  </si>
  <si>
    <t>Keystone RJ11/12 for BSNL &amp; EPABX extensions(Molex/Batton)</t>
  </si>
  <si>
    <t>Fixing of I/O &amp; RJ11 jack</t>
  </si>
  <si>
    <t>Concealed Wiring, Fitting, Fixing, Termination  Installation &amp; Commissioning Charges</t>
  </si>
  <si>
    <r>
      <rPr>
        <b/>
        <sz val="14"/>
        <rFont val="Arial"/>
        <family val="2"/>
      </rPr>
      <t>Intercom</t>
    </r>
    <r>
      <rPr>
        <sz val="11"/>
        <rFont val="Arial"/>
        <family val="2"/>
      </rPr>
      <t xml:space="preserve">
Supply and Fixing of 9U Rack, wall mounted, with cable manager, hardware nuts,PDU,with cooling fan etc.(make- Dlink/HCL)</t>
    </r>
  </si>
  <si>
    <t>Job</t>
  </si>
  <si>
    <t>Supply of   4ft. Long 20 watt  twin LEDTube Light fittings(Make-crompton  LTT 8-20-865 , IGP 131 LT 8-16)</t>
  </si>
  <si>
    <t>Supply of   4ft. Long 20 watt single  LEDTube Light fittings(Make-crompton  LTT 8-20-865 , IGP 131 LT 8-16)</t>
  </si>
  <si>
    <t>Supply &amp; fixing 1200 mm sweep Celing fan complete with all accessaries with out regulator (Crompton/ Havells / Orient New Breeze)</t>
  </si>
  <si>
    <t>Supply &amp; fixing 900 mm sweep Celing fan complete with all accessaries with out regulator (Crompton/ Havells / Orient New Breeze)</t>
  </si>
  <si>
    <t>Supply &amp; fixing following sizes of Exhaust fan with louvre shutter after cutting hole on wall &amp; mending good the damage to original finish (EPC/Havells/crompton)   
a) 300 mm (12") sweep  exhaust fan.</t>
  </si>
  <si>
    <t>Supply &amp; fixing following sizes of Exhaust fan with louvre shutter after cutting hole on wall &amp; mending good the damage to original finish (EPC/Havells/crompton)   
a) 225 mm (9") sweep  exhaust fan.</t>
  </si>
  <si>
    <t xml:space="preserve">S &amp; Installation of automatic power contractor controller consisting with following switches for controlling HPSB fittings 
a) Power contractor ML-2 type (Make L&amp;T, cat no – SS90701) – 1 no
b) Digital timer switch 240V (Make L&amp;T)  - 1 no
c) DPDT switch (approved make) – 1 no
d) DP MCB – 40 Amp, C-curve (Siemens Make) – 1 no
e) LED indicator – 2 nos
f) Switable size CRCA sheet box with necessary 4 pole contractor  – 1 set
</t>
  </si>
  <si>
    <t xml:space="preserve">Supply &amp; delivery at site of swaged type steel tubular swan neck type bend pole of over all length 9 mtr. of section (Bottom - 5m, Middle - 2 m, Top - 2 m) &amp; outside dia &amp; thickness (Bottom- 139.7x4.5, Middle -114.3x3.65, Top - 88.9x3.25) having approx weight of the pole including sole plate 113 Kg. the top end of the   pole should be reduced to enable fixing of LED fitting . </t>
  </si>
  <si>
    <t>Supply &amp; Fixing Decorative 40Wt. Post top light on 15" 40mm dia G.I.pipe and necy. Connection. (Make Cromption, cat no -LPTO-40-CDL/M/ Phlips )</t>
  </si>
  <si>
    <t>Supply &amp; Fixing IP65 rated Pyramid Tripod type LED Bollard light on 12''x12''x24" muffing  and necy. Connection. (Make Cromption, cat no -LBLSN-10-CDL/ Phlips )</t>
  </si>
  <si>
    <t>Supply &amp; fixing of 400mm sweep wall bracket Fan occilating type (Orient- wall 45) complete with all acessaries Incl S/F necy copper flex wire.</t>
  </si>
  <si>
    <t>Supply of 150 WLED street light fitting complete with all accessaries (Make Crompton, cat no LSTN-150-CDL-A/ Phlips )</t>
  </si>
  <si>
    <t>Supply of 30 W LED street light fitting complete with all accessaries (Make Crompton, cat no -LSTS-30-CDL/ Phlips )</t>
  </si>
  <si>
    <t>Supply &amp; Fixing  of 6 W LED round surface mounted Luminaire fitting complete with all accessaries (Make Crompton, cat no -LCDSPLN-R-06-CDL/ Phlips )</t>
  </si>
  <si>
    <t>Supply &amp; Fixing  of 36 W LED 2x2  surface mounted Luminaire fitting complete with all accessaries (Make Crompton, cat no -LCTLRN-36-CDL/ Phlips )</t>
  </si>
  <si>
    <t>Supply &amp; delivery of 2.0 Ton capacity (3-Star) rating Split type Air Conditioning Machine (Make O-General/Mitsubisi)</t>
  </si>
  <si>
    <t>Supply &amp; delivery of 1.50 Ton capacity (3-Star) rating Split type Air Conditioning Machine (Make O-General/Mitsubisi)</t>
  </si>
  <si>
    <t>Installation charge including Supply &amp; fixing angle support, fastener etc. on wall &amp; finally testing commisioninng to satisfactory operation</t>
  </si>
  <si>
    <t>Extra Supply &amp; drawing copper Pipe  with necessary insulation etc. complete.</t>
  </si>
  <si>
    <t>SITC of 125 KVA Radiator Cooled &amp; Turbo charged Diesel Generator set with AMF Control Panel with following specification.</t>
  </si>
  <si>
    <t xml:space="preserve">Supply &amp; delevery of 1.1 Kv grade XLPE Aluminium armoured cable(make Gloster/Nicco/Havells) 
b)  3.5 x 95 sq mm </t>
  </si>
  <si>
    <t xml:space="preserve">Supply &amp; delevery of 1.1 Kv grade XLPE Aluminium armoured cable(make Gloster/Nicco/Havells) 
c)  3.5 x 35 sq mm </t>
  </si>
  <si>
    <t xml:space="preserve">Supply &amp; delevery of 1.1 Kv grade XLPE Aluminium armoured cable(make Gloster/Nicco/Havells) 
d)  4 x 25 sq mm </t>
  </si>
  <si>
    <t xml:space="preserve">Supply &amp; delevery of 1.1 Kv grade XLPE Aluminium armoured cable(make Gloster/Nicco/Havells) 
e)2core 10sq. mm </t>
  </si>
  <si>
    <t xml:space="preserve">Supply &amp; delevery of 1.1 Kv grade XLPE Aluminium armoured cable(make Gloster/Nicco/Havells) 
f) 2core 6sq. mm </t>
  </si>
  <si>
    <t>.mtr</t>
  </si>
  <si>
    <t>Mtrs.</t>
  </si>
  <si>
    <r>
      <rPr>
        <b/>
        <sz val="14"/>
        <rFont val="Arial"/>
        <family val="2"/>
      </rPr>
      <t>Lift Works</t>
    </r>
    <r>
      <rPr>
        <sz val="11"/>
        <rFont val="Arial"/>
        <family val="2"/>
      </rPr>
      <t xml:space="preserve">
SITC  of   (408 kg load) 06 passenger  capacity fully automatic Door Drive  VVVF control with ARD supported for power failure rescue operation  type lift including all mechanical accessories like cage, counter weight ,guide rail, gearless motor complete set , main ropes &amp; safety ropes etc. as reqd. as per lift I.S. whose Specification is enclosed below.( Make ; OTIS/KONE EVS/ Bharat Elevator Co. Ltd.)</t>
    </r>
  </si>
  <si>
    <t>BI01010001010000000000000515BI0100001507</t>
  </si>
  <si>
    <t>BI01010001010000000000000515BI0100001508</t>
  </si>
  <si>
    <t>BI01010001010000000000000515BI0100001509</t>
  </si>
  <si>
    <t>BI01010001010000000000000515BI0100001510</t>
  </si>
  <si>
    <t>BI01010001010000000000000515BI0100001511</t>
  </si>
  <si>
    <t>BI01010001010000000000000515BI0100001512</t>
  </si>
  <si>
    <t>BI01010001010000000000000515BI0100001513</t>
  </si>
  <si>
    <t>BI01010001010000000000000515BI0100001514</t>
  </si>
  <si>
    <t>BI01010001010000000000000515BI0100001515</t>
  </si>
  <si>
    <t>BI01010001010000000000000515BI0100001516</t>
  </si>
  <si>
    <t>BI01010001010000000000000515BI0100001517</t>
  </si>
  <si>
    <t>BI01010001010000000000000515BI0100001518</t>
  </si>
  <si>
    <t>BI01010001010000000000000515BI0100001519</t>
  </si>
  <si>
    <t>BI01010001010000000000000515BI0100001520</t>
  </si>
  <si>
    <t>BI01010001010000000000000515BI0100001521</t>
  </si>
  <si>
    <t>BI01010001010000000000000515BI0100001522</t>
  </si>
  <si>
    <t>BI01010001010000000000000515BI0100001523</t>
  </si>
  <si>
    <t>BI01010001010000000000000515BI0100001524</t>
  </si>
  <si>
    <t>BI01010001010000000000000515BI0100001525</t>
  </si>
  <si>
    <t>BI01010001010000000000000515BI0100001526</t>
  </si>
  <si>
    <t>BI01010001010000000000000515BI0100001527</t>
  </si>
  <si>
    <t>BI01010001010000000000000515BI0100001528</t>
  </si>
  <si>
    <t>BI01010001010000000000000515BI0100001529</t>
  </si>
  <si>
    <t>BI01010001010000000000000515BI0100001530</t>
  </si>
  <si>
    <t>BI01010001010000000000000515BI0100001531</t>
  </si>
  <si>
    <t>BI01010001010000000000000515BI0100001532</t>
  </si>
  <si>
    <t>BI01010001010000000000000515BI0100001533</t>
  </si>
  <si>
    <t>BI01010001010000000000000515BI0100001534</t>
  </si>
  <si>
    <t>BI01010001010000000000000515BI0100001535</t>
  </si>
  <si>
    <t>BI01010001010000000000000515BI0100001536</t>
  </si>
  <si>
    <t>BI01010001010000000000000515BI0100001537</t>
  </si>
  <si>
    <t>BI01010001010000000000000515BI0100001538</t>
  </si>
  <si>
    <t>BI01010001010000000000000515BI0100001539</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</si>
  <si>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1st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</si>
  <si>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2nd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</si>
  <si>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3rd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</si>
  <si>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4th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</si>
  <si>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Tor steel/Mild Steel
SAIL/TATA/RINL
6 th floor</t>
  </si>
  <si>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1stFloor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</si>
  <si>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2nd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</si>
  <si>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3rd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</si>
  <si>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4th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</si>
  <si>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5th Floor</t>
    </r>
    <r>
      <rPr>
        <sz val="11"/>
        <rFont val="Arial"/>
        <family val="2"/>
      </rPr>
      <t xml:space="preserve">:                               
 </t>
    </r>
    <r>
      <rPr>
        <b/>
        <sz val="11"/>
        <rFont val="Arial"/>
        <family val="2"/>
      </rPr>
      <t>(b) Two Coats</t>
    </r>
  </si>
  <si>
    <r>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t>
    </r>
    <r>
      <rPr>
        <b/>
        <sz val="11"/>
        <rFont val="Arial"/>
        <family val="2"/>
      </rPr>
      <t>In 6th Floor</t>
    </r>
    <r>
      <rPr>
        <sz val="11"/>
        <rFont val="Arial"/>
        <family val="2"/>
      </rPr>
      <t xml:space="preserve">:                               
 </t>
    </r>
    <r>
      <rPr>
        <b/>
        <sz val="11"/>
        <rFont val="Arial"/>
        <family val="2"/>
      </rPr>
      <t>(b) Two Coats</t>
    </r>
  </si>
  <si>
    <t>Extra cost of labour for prefinished and premoulded Nosing to treads of steps, railing, window sill etc. of Marble Stone.</t>
  </si>
  <si>
    <t>(a) Priming one coat on timber or plastered surface with synthetic oil bound primer of approved quality including smoothening surfaces by sand papering etc.</t>
  </si>
  <si>
    <t>Labour charge for fabrication and installation of composite door, window,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v ) Louvered window.</t>
  </si>
  <si>
    <t>Supplying, fitting and fixing Peet's valve fullway gunmetal standard pattern best quality of approved brand bearing I.S.I marking with fittings (Tested to 21 kg per sq. cm.).
40 mm dia</t>
  </si>
  <si>
    <t>Supplying, fitting and fixing Peet's valve fullway gunmetal standard pattern best quality of approved brand bearing I.S.I marking with fittings (Tested to 21 kg per sq. cm.).
32 mm dia</t>
  </si>
  <si>
    <t>Supplying, fitting and fixing Peet's valve fullway gunmetal standard pattern best quality of approved brand bearing I.S.I marking with fittings (Tested to 21 kg per sq. cm.).              
25 mm dia</t>
  </si>
  <si>
    <r>
      <rPr>
        <b/>
        <sz val="11"/>
        <color indexed="8"/>
        <rFont val="Arial"/>
        <family val="2"/>
      </rPr>
      <t xml:space="preserve">Electrical Works 
</t>
    </r>
    <r>
      <rPr>
        <sz val="11"/>
        <color indexed="8"/>
        <rFont val="Arial"/>
        <family val="2"/>
      </rPr>
      <t>S &amp; F 415V 630A TPN Switch fuse Unit  with SS enclosure on  Angle frame (make  L &amp; T, type FN 630 TPN, CAT N. sk 90492) on wall with nuts bolts etc. incl. S &amp; F 3 nos DIN type HRC fuse.</t>
    </r>
  </si>
  <si>
    <r>
      <rPr>
        <b/>
        <sz val="14"/>
        <rFont val="Arial"/>
        <family val="2"/>
      </rPr>
      <t>Electrical Works (Non Schedule Item)</t>
    </r>
    <r>
      <rPr>
        <sz val="11"/>
        <rFont val="Arial"/>
        <family val="2"/>
      </rPr>
      <t xml:space="preserve">
Supply &amp; delevery of 1.1 Kv grade XLPE Aluminium armoured cable(make Gloster/Nicco/Havells) 
a)  3.5 x 240 sq mm </t>
    </r>
  </si>
  <si>
    <t xml:space="preserve">(A) Painting with best quality synthetic enamel paint of approved make and brand including smoothening surface by sand papering etc. including using of approved putty etc. on the surface, if necessary :
(a) On timber or plastered surface :
With super gloss (hi-gloss) -
(iv) Two coats (with any shade except white)
</t>
  </si>
  <si>
    <r>
      <rPr>
        <b/>
        <sz val="12"/>
        <color indexed="8"/>
        <rFont val="Arial"/>
        <family val="2"/>
      </rPr>
      <t>Fire Fighting</t>
    </r>
    <r>
      <rPr>
        <sz val="11"/>
        <color indexed="8"/>
        <rFont val="Arial"/>
        <family val="2"/>
      </rPr>
      <t xml:space="preserve">
Providing &amp; fixing MS Black steel pipe Heavy class  conforming to IS : 1239/3589 including all fittings viz. elbows, tees, flanges, e.t.c. reduces, clamps, MS support dash fasteners etc. including painting the pipe with one coat of approved red oxide primer and two coats of approved red enamel paint and welded joints complete with cutting and making good the walls, floors or any other surface
a) 250 mm dia ( 6.35 mm thickness )</t>
    </r>
  </si>
  <si>
    <r>
      <t>Providing Bored Cast-in-situ  M-30 grade R.C.C. pile in position as per specifications in all kinds of soil including cost of boring using drilling mud to stabilize the bore and flushing the bore of excess mud with freshly prepared drilling fluid by using pumps prior to placing concrete by tremie pipe in one continuous operation and including the cost of all materials and labour for placing of concrete and also including the cost of mobilization and hire charges of all equipment necessary for boring, welding of reinforcement cage as necessary and lowering of reinforcement cage, preparation and placing of concrete, including the cost of concrete but excluding the cost of reinforcement and labour for bending binding etc. complete as per Drawing and Technical Specifications and removal of excavated earth with all lifts and lead upto 1000 m. Work to be executed as per IS: 2911 (Part II Sec 2)</t>
    </r>
    <r>
      <rPr>
        <b/>
        <sz val="11"/>
        <rFont val="Arial"/>
        <family val="2"/>
      </rPr>
      <t>. 
b) Using tripod, winches
ii) Pile diameter - 500 mm.</t>
    </r>
  </si>
  <si>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Ground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</si>
  <si>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1st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</si>
  <si>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2nd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</si>
  <si>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3rd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</si>
  <si>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4 th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</si>
  <si>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5 th Floor</t>
  </si>
  <si>
    <t>Supplying, fitting, fixing marble slab/tiles, 15 mm. to 18 mm. thick in dado / wall in 15 mm thick [avg] cement mortar (1:2) including making suitable arrangements to hold the stones properly by brass / copper hooks applying white cement slurry @ 4.4 kg/ sq.m at the back side of marble &amp; pointing in cement mortar (1:2) (1 cement, 2 marble dust) with admixture of pigment matching the stone shades including polishing all complete as per direction of the Engineer-in-charge including cost of materials, labours, scaffolding, staging, curing complete. [White cement, Pigment to be supplied by the Agency] 
With Chawk Doongri
Area of each tile exceeding 0.6 sq.m but not excedding 1 sq.m.
6 th Floor</t>
  </si>
  <si>
    <r>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r>
    <r>
      <rPr>
        <b/>
        <sz val="11"/>
        <rFont val="Arial"/>
        <family val="2"/>
      </rPr>
      <t xml:space="preserve"> In 1st floor.</t>
    </r>
  </si>
  <si>
    <r>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r>
    <r>
      <rPr>
        <b/>
        <sz val="11"/>
        <rFont val="Arial"/>
        <family val="2"/>
      </rPr>
      <t xml:space="preserve"> In 1st floor.</t>
    </r>
  </si>
  <si>
    <t>Supplying, fitting and fixing shower of approved brand and make.
(b) Chromium plated Rose shower with revolving joint and 150 mm long shower arm (Equivalent to Code No. 5489 &amp; Model - Florentine of Jaquar or similar brand).</t>
  </si>
  <si>
    <t>Supplying, fitting and fixing Peet's valve fullway gunmetal standard pattern best quality of approved brand bearing I.S.I marking with fittings (Tested to 21 kg per sq. cm.).                       
50 mm dia</t>
  </si>
  <si>
    <t>Supplying, fitting and fixing bib cock or stop cock.
ii) Chromium plated Bibcock Long body with wall flange with areator (Equivalent to Code No. 512 &amp; model Tropical / Sumthing special of ESSCO or similar brand)</t>
  </si>
  <si>
    <t xml:space="preserve">Supplying, fitting and fixing bib cock or stop cock.
(ii) Chromium plated Concealed Stop Cock (Equivalent to Code No.
514(A) &amp; Model - Tropical / Sumthing Special of ESSCO or similar
brand).
</t>
  </si>
  <si>
    <t xml:space="preserve">Supplying, fitting and fixing bib cock or stop cock.
i) Chromium plated Angular Stop Cock with wall flange (Equivalent to Code No. 5053 &amp; model Florentine of Jaquar or similar brand) </t>
  </si>
  <si>
    <t>Supplying, fitting and fixing bib cock or stop cock.
(ii) CP 2-way bib Cock - 15 mm, supplied, fitted and fixed. (Code No.5041 &amp; Model - FLORENTINE of JAQUAR or similar brand).</t>
  </si>
  <si>
    <t>Supplying, fitting and fixing shower of approved brand and make.
(f) Hand Shower(Health Faucet) with 1mtr Fexible Tube with Wall Hook(Equivalent to Code No.573 &amp; Model -ALLIED of Jaquar or
similar).</t>
  </si>
  <si>
    <t>Constructing Inspection Pit of inside measurement 600mm x600mm x600mm (depth) with 250 mm thick 1st class brick work in cement mortar (1:4) on all sides, bottom of the pit consisting of 100 mm thick cement concrete (1:3:6) with stone chips over a layer of jhama brick flat soling, 15 mm thick cement pluster (1:4) to inside wall &amp; out side wall up to GL &amp; 20 mm thick (1:4) plaster to bottom of pit, providing necessary invert with cement concrete(1:3:6) with ston chips as per direction, neat cement finishing to entair internal surface, top of the pit cover 100 mm thick RCC slab (1:1.5:3) with stone chips &amp; necessary reinforcement upto 1% &amp; shuttering including 6 mm thick plaster (1:4) in all external surface of the slab &amp; one 560mm dia RCC manhole cover of approved make supplied, fitted &amp; fixed in the slab with necessary fittings, necessary earthwork in excavation in all sorts of soil, filling side of pit with earth &amp; removing spoils after work complete in all respect with all cost of labours &amp; materils.
With Pakur varity (SAIL/TATA/RINL)</t>
  </si>
  <si>
    <r>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(v)</t>
    </r>
    <r>
      <rPr>
        <b/>
        <sz val="9.5"/>
        <rFont val="Arial"/>
        <family val="2"/>
      </rPr>
      <t xml:space="preserve"> For 100 users</t>
    </r>
    <r>
      <rPr>
        <sz val="9.5"/>
        <rFont val="Arial"/>
        <family val="2"/>
      </rPr>
      <t xml:space="preserve">
A) With Pakur variety. (SAIL/TATA/RINL)</t>
    </r>
  </si>
  <si>
    <t>Supplying, fitting and fixing PVC pipes for underground work of approved make Schedule 80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65 mm</t>
  </si>
  <si>
    <t>Supplying, fitting and fixing PVC pipes for underground work of approved make Schedule 80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50 mm</t>
  </si>
  <si>
    <t>Supplying, fitting and fixing PVC pipes for underground work of approved make Schedule 80 (medium duty) conforming to ASTMD - 1785 and threaded to match with GI Pipes as per IS : 1239 (Part - I). with all necessary accessories, specials viz. socket, bend, tee, union, cross, elbo, nipple, longscrew, reducing socket, reducing tee, short piece etc. fitted including cost of all materials ,jointing materials, cutting pipes, making threads ,cutting trenches upto 1.5 metre below surface in all sorts of soil and refilling the same as directed complete in all respect. (Payment will be made on the centre line measurement of the total pipe line including all specials No separate payment will be made for accessories, specials.)
40 mm</t>
  </si>
  <si>
    <t>Supplying, fitting and fixing bib cock or stop cock.
i) Chromium plated Bib Cock short body (Equivalent to Code No. 511 &amp; Model - Tropical / Sumthing Special of ESSCO or similar brand).</t>
  </si>
  <si>
    <t>Supply, Fitting &amp; Fixing of 32 mm PVC Waste Nozzle with jamnut, full thread or half thread complete.</t>
  </si>
  <si>
    <t>Supplying PVC Water Storage Tank of approved quality with closed top with Lid (Black)- Multilayer
2000 litre capacity (Upto 6th Storey from G.L.)</t>
  </si>
  <si>
    <t>Filling in foundation or plinth by silver sand in
layers not exceeding 150 mm as directed andconsolidating the same by thorough saturation with water, ramming complete including the cost of supply of sand. (payment to be made on measurement of finished quantity)</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</si>
  <si>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</si>
  <si>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</si>
  <si>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</si>
  <si>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</si>
  <si>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</si>
  <si>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</si>
  <si>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</si>
  <si>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</si>
  <si>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</si>
  <si>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</si>
  <si>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BI01010001010000000000000515BI0100001495</t>
  </si>
  <si>
    <t>BI01010001010000000000000515BI0100001496</t>
  </si>
  <si>
    <t>BI01010001010000000000000515BI0100001497</t>
  </si>
  <si>
    <t>BI01010001010000000000000515BI0100001498</t>
  </si>
  <si>
    <t>BI01010001010000000000000515BI0100001499</t>
  </si>
  <si>
    <t>BI01010001010000000000000515BI0100001500</t>
  </si>
  <si>
    <t>BI01010001010000000000000515BI0100001501</t>
  </si>
  <si>
    <t>BI01010001010000000000000515BI0100001502</t>
  </si>
  <si>
    <t>BI01010001010000000000000515BI0100001503</t>
  </si>
  <si>
    <t>BI01010001010000000000000515BI0100001504</t>
  </si>
  <si>
    <t>BI01010001010000000000000515BI0100001505</t>
  </si>
  <si>
    <t>BI01010001010000000000000515BI0100001506</t>
  </si>
  <si>
    <t>Name of Work:  Construction of Police Guest House at CIF Campus, Garia, Kolkata - 700084. (1st Call)</t>
  </si>
  <si>
    <t xml:space="preserve">Contract No: WBPHIDCL/ACE/NIT- 114(e)/2018-2019 </t>
  </si>
  <si>
    <t xml:space="preserve">Tender Inviting Authority: The Additional  Chief Engineer,  W.B.P.H&amp;.I.D.Corpn. Ltd.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</si>
</sst>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 numFmtId="186" formatCode="_ * #,##0.000_ ;_ * \-#,##0.000_ ;_ * &quot;-&quot;??_ ;_ @_ "/>
    <numFmt numFmtId="187" formatCode="_ * #,##0.0000_ ;_ * \-#,##0.0000_ ;_ * &quot;-&quot;??_ ;_ @_ "/>
    <numFmt numFmtId="188" formatCode="_ * #,##0.000_ ;_ * \-#,##0.000_ ;_ * &quot;-&quot;???_ ;_ @_ "/>
  </numFmts>
  <fonts count="8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0"/>
      <name val="Arial"/>
      <family val="2"/>
    </font>
    <font>
      <sz val="11"/>
      <color indexed="8"/>
      <name val="Arial"/>
      <family val="2"/>
    </font>
    <font>
      <b/>
      <sz val="12"/>
      <color indexed="8"/>
      <name val="Arial"/>
      <family val="2"/>
    </font>
    <font>
      <b/>
      <sz val="14"/>
      <name val="Arial"/>
      <family val="2"/>
    </font>
    <font>
      <b/>
      <sz val="9.5"/>
      <name val="Arial"/>
      <family val="2"/>
    </font>
    <font>
      <sz val="9.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9.5"/>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Arial"/>
      <family val="2"/>
    </font>
    <font>
      <sz val="9.5"/>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6">
    <xf numFmtId="0" fontId="0" fillId="0" borderId="0" xfId="0" applyFont="1" applyAlignment="1">
      <alignment/>
    </xf>
    <xf numFmtId="0" fontId="3" fillId="0" borderId="0" xfId="58" applyNumberFormat="1" applyFont="1" applyFill="1" applyBorder="1" applyAlignment="1">
      <alignment vertical="center"/>
      <protection/>
    </xf>
    <xf numFmtId="0" fontId="70" fillId="0" borderId="0" xfId="58" applyNumberFormat="1" applyFont="1" applyFill="1" applyBorder="1" applyAlignment="1" applyProtection="1">
      <alignment vertical="center"/>
      <protection locked="0"/>
    </xf>
    <xf numFmtId="0" fontId="70"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1"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0"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0"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0"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0"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0" fillId="0" borderId="0" xfId="58" applyNumberFormat="1" applyFont="1" applyFill="1" applyAlignment="1" applyProtection="1">
      <alignment vertical="top"/>
      <protection/>
    </xf>
    <xf numFmtId="0" fontId="0" fillId="0" borderId="0" xfId="58" applyNumberFormat="1" applyFill="1">
      <alignment/>
      <protection/>
    </xf>
    <xf numFmtId="0" fontId="72" fillId="0" borderId="0" xfId="58" applyNumberFormat="1" applyFont="1" applyFill="1">
      <alignment/>
      <protection/>
    </xf>
    <xf numFmtId="0" fontId="73" fillId="0" borderId="0" xfId="63" applyNumberFormat="1" applyFont="1" applyFill="1" applyBorder="1" applyAlignment="1" applyProtection="1">
      <alignment horizontal="center" vertical="center"/>
      <protection/>
    </xf>
    <xf numFmtId="0" fontId="2" fillId="0" borderId="12"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74" fillId="0" borderId="10" xfId="63" applyNumberFormat="1" applyFont="1" applyFill="1" applyBorder="1" applyAlignment="1">
      <alignment vertical="top" wrapText="1"/>
      <protection/>
    </xf>
    <xf numFmtId="0" fontId="3" fillId="0" borderId="11" xfId="63" applyNumberFormat="1" applyFont="1" applyFill="1" applyBorder="1" applyAlignment="1">
      <alignment vertical="top" wrapText="1"/>
      <protection/>
    </xf>
    <xf numFmtId="0" fontId="2" fillId="0" borderId="11" xfId="63" applyNumberFormat="1" applyFont="1" applyFill="1" applyBorder="1" applyAlignment="1">
      <alignment horizontal="left" vertical="top"/>
      <protection/>
    </xf>
    <xf numFmtId="0" fontId="2" fillId="0" borderId="12" xfId="63" applyNumberFormat="1" applyFont="1" applyFill="1" applyBorder="1" applyAlignment="1">
      <alignment horizontal="left" vertical="top"/>
      <protection/>
    </xf>
    <xf numFmtId="0" fontId="3" fillId="0" borderId="14" xfId="63" applyNumberFormat="1" applyFont="1" applyFill="1" applyBorder="1" applyAlignment="1">
      <alignment vertical="top"/>
      <protection/>
    </xf>
    <xf numFmtId="0" fontId="6" fillId="0" borderId="15" xfId="63" applyNumberFormat="1" applyFont="1" applyFill="1" applyBorder="1" applyAlignment="1">
      <alignment vertical="top"/>
      <protection/>
    </xf>
    <xf numFmtId="0" fontId="3" fillId="0" borderId="15" xfId="63" applyNumberFormat="1" applyFont="1" applyFill="1" applyBorder="1" applyAlignment="1">
      <alignment vertical="top"/>
      <protection/>
    </xf>
    <xf numFmtId="0" fontId="14" fillId="0" borderId="10" xfId="63" applyNumberFormat="1" applyFont="1" applyFill="1" applyBorder="1" applyAlignment="1" applyProtection="1">
      <alignment vertical="center" wrapText="1"/>
      <protection locked="0"/>
    </xf>
    <xf numFmtId="0" fontId="75" fillId="33" borderId="10" xfId="63" applyNumberFormat="1" applyFont="1" applyFill="1" applyBorder="1" applyAlignment="1" applyProtection="1">
      <alignment vertical="center" wrapText="1"/>
      <protection locked="0"/>
    </xf>
    <xf numFmtId="0" fontId="76"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77" fillId="0" borderId="11" xfId="63" applyNumberFormat="1" applyFont="1" applyFill="1" applyBorder="1" applyAlignment="1">
      <alignment vertical="top"/>
      <protection/>
    </xf>
    <xf numFmtId="10" fontId="78" fillId="33" borderId="10" xfId="68" applyNumberFormat="1" applyFont="1" applyFill="1" applyBorder="1" applyAlignment="1" applyProtection="1">
      <alignment horizontal="center" vertical="center"/>
      <protection locked="0"/>
    </xf>
    <xf numFmtId="2" fontId="6" fillId="0" borderId="16" xfId="63" applyNumberFormat="1" applyFont="1" applyFill="1" applyBorder="1" applyAlignment="1">
      <alignment horizontal="right" vertical="top"/>
      <protection/>
    </xf>
    <xf numFmtId="2" fontId="6" fillId="0" borderId="17" xfId="63" applyNumberFormat="1" applyFont="1" applyFill="1" applyBorder="1" applyAlignment="1">
      <alignment vertical="top"/>
      <protection/>
    </xf>
    <xf numFmtId="0" fontId="17" fillId="0" borderId="11" xfId="63"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3"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3"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3" applyNumberFormat="1" applyFont="1" applyFill="1" applyBorder="1" applyAlignment="1">
      <alignment horizontal="right" vertical="center" readingOrder="1"/>
      <protection/>
    </xf>
    <xf numFmtId="172" fontId="2" fillId="0" borderId="20" xfId="63" applyNumberFormat="1" applyFont="1" applyFill="1" applyBorder="1" applyAlignment="1">
      <alignment horizontal="right" vertical="center" readingOrder="1"/>
      <protection/>
    </xf>
    <xf numFmtId="0" fontId="3" fillId="0" borderId="11" xfId="63" applyNumberFormat="1" applyFont="1" applyFill="1" applyBorder="1" applyAlignment="1">
      <alignment vertical="center" wrapText="1" readingOrder="1"/>
      <protection/>
    </xf>
    <xf numFmtId="2" fontId="2" fillId="0" borderId="20" xfId="62"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3"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79" fillId="0" borderId="17" xfId="63" applyNumberFormat="1" applyFont="1" applyFill="1" applyBorder="1" applyAlignment="1">
      <alignment horizontal="left" vertical="center" wrapText="1" readingOrder="1"/>
      <protection/>
    </xf>
    <xf numFmtId="0" fontId="76"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0" fontId="80" fillId="0" borderId="11" xfId="0" applyFont="1" applyFill="1" applyBorder="1" applyAlignment="1">
      <alignment horizontal="justify" vertical="top" wrapText="1"/>
    </xf>
    <xf numFmtId="0" fontId="2" fillId="0" borderId="11" xfId="58" applyNumberFormat="1" applyFont="1" applyFill="1" applyBorder="1" applyAlignment="1" applyProtection="1">
      <alignment horizontal="right" vertical="center"/>
      <protection locked="0"/>
    </xf>
    <xf numFmtId="0" fontId="2" fillId="0" borderId="11" xfId="58" applyNumberFormat="1" applyFont="1" applyFill="1" applyBorder="1" applyAlignment="1" applyProtection="1">
      <alignment horizontal="right" vertical="center"/>
      <protection/>
    </xf>
    <xf numFmtId="0" fontId="3" fillId="0" borderId="11" xfId="63"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0" fontId="2" fillId="33" borderId="18" xfId="58" applyNumberFormat="1" applyFont="1" applyFill="1" applyBorder="1" applyAlignment="1" applyProtection="1">
      <alignment horizontal="right" vertical="center"/>
      <protection locked="0"/>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2" fontId="2" fillId="0" borderId="20" xfId="63" applyNumberFormat="1" applyFont="1" applyFill="1" applyBorder="1" applyAlignment="1">
      <alignment horizontal="right" vertical="center"/>
      <protection/>
    </xf>
    <xf numFmtId="2" fontId="3" fillId="0" borderId="0" xfId="58" applyNumberFormat="1" applyFont="1" applyFill="1" applyAlignment="1">
      <alignment vertical="top"/>
      <protection/>
    </xf>
    <xf numFmtId="0" fontId="3" fillId="0" borderId="11" xfId="63" applyNumberFormat="1" applyFont="1" applyFill="1" applyBorder="1" applyAlignment="1">
      <alignment horizontal="left" vertical="top" wrapText="1"/>
      <protection/>
    </xf>
    <xf numFmtId="171" fontId="3" fillId="0" borderId="0" xfId="58" applyNumberFormat="1" applyFont="1" applyFill="1" applyAlignment="1">
      <alignment vertical="top"/>
      <protection/>
    </xf>
    <xf numFmtId="174" fontId="3" fillId="0" borderId="11" xfId="63" applyNumberFormat="1" applyFont="1" applyFill="1" applyBorder="1" applyAlignment="1">
      <alignment horizontal="center" vertical="center"/>
      <protection/>
    </xf>
    <xf numFmtId="0" fontId="3" fillId="0" borderId="11" xfId="0" applyFont="1" applyFill="1" applyBorder="1" applyAlignment="1">
      <alignment horizontal="center" vertical="center" wrapText="1"/>
    </xf>
    <xf numFmtId="171" fontId="3" fillId="0" borderId="11" xfId="42" applyNumberFormat="1" applyFont="1" applyFill="1" applyBorder="1" applyAlignment="1">
      <alignment horizontal="center" vertical="center"/>
    </xf>
    <xf numFmtId="0" fontId="2" fillId="34" borderId="11" xfId="58" applyNumberFormat="1" applyFont="1" applyFill="1" applyBorder="1" applyAlignment="1" applyProtection="1">
      <alignment horizontal="right" vertical="center"/>
      <protection locked="0"/>
    </xf>
    <xf numFmtId="0" fontId="2" fillId="34" borderId="10" xfId="58" applyNumberFormat="1" applyFont="1" applyFill="1" applyBorder="1" applyAlignment="1" applyProtection="1">
      <alignment horizontal="center" vertical="center" wrapText="1"/>
      <protection locked="0"/>
    </xf>
    <xf numFmtId="0" fontId="2" fillId="34" borderId="11" xfId="58" applyNumberFormat="1" applyFont="1" applyFill="1" applyBorder="1" applyAlignment="1" applyProtection="1">
      <alignment horizontal="center" vertical="center" wrapText="1"/>
      <protection locked="0"/>
    </xf>
    <xf numFmtId="0" fontId="3" fillId="0" borderId="11" xfId="63" applyNumberFormat="1" applyFont="1" applyFill="1" applyBorder="1" applyAlignment="1">
      <alignment horizontal="justify" vertical="top" wrapText="1"/>
      <protection/>
    </xf>
    <xf numFmtId="0" fontId="11" fillId="0" borderId="11" xfId="63" applyNumberFormat="1" applyFont="1" applyFill="1" applyBorder="1" applyAlignment="1">
      <alignment horizontal="justify" vertical="top" wrapText="1"/>
      <protection/>
    </xf>
    <xf numFmtId="0" fontId="3" fillId="0" borderId="18" xfId="63" applyNumberFormat="1" applyFont="1" applyFill="1" applyBorder="1" applyAlignment="1">
      <alignment horizontal="left" vertical="top" wrapText="1"/>
      <protection/>
    </xf>
    <xf numFmtId="0" fontId="3" fillId="0" borderId="11" xfId="0" applyFont="1" applyFill="1" applyBorder="1" applyAlignment="1">
      <alignment horizontal="justify" vertical="top" wrapText="1"/>
    </xf>
    <xf numFmtId="2" fontId="3" fillId="0" borderId="0" xfId="58" applyNumberFormat="1" applyFont="1" applyFill="1" applyAlignment="1" applyProtection="1">
      <alignment vertical="top"/>
      <protection/>
    </xf>
    <xf numFmtId="0" fontId="19" fillId="0" borderId="11" xfId="0" applyFont="1" applyFill="1" applyBorder="1" applyAlignment="1">
      <alignment horizontal="justify" vertical="top" wrapText="1"/>
    </xf>
    <xf numFmtId="0" fontId="81" fillId="0" borderId="11" xfId="0" applyFont="1" applyFill="1" applyBorder="1" applyAlignment="1">
      <alignment horizontal="justify" vertical="top" wrapText="1"/>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3" applyNumberFormat="1" applyFont="1" applyFill="1" applyBorder="1" applyAlignment="1">
      <alignment horizontal="center" vertical="top" wrapText="1"/>
      <protection/>
    </xf>
    <xf numFmtId="0" fontId="6" fillId="0" borderId="17" xfId="63" applyNumberFormat="1" applyFont="1" applyFill="1" applyBorder="1" applyAlignment="1">
      <alignment horizontal="center" vertical="top" wrapText="1"/>
      <protection/>
    </xf>
    <xf numFmtId="0" fontId="82"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1" fillId="0" borderId="21" xfId="58" applyNumberFormat="1" applyFont="1" applyFill="1" applyBorder="1" applyAlignment="1" applyProtection="1">
      <alignment horizontal="center" wrapText="1"/>
      <protection locked="0"/>
    </xf>
    <xf numFmtId="0" fontId="2" fillId="33" borderId="12" xfId="63" applyNumberFormat="1" applyFont="1" applyFill="1" applyBorder="1" applyAlignment="1" applyProtection="1">
      <alignment horizontal="left" vertical="top"/>
      <protection locked="0"/>
    </xf>
    <xf numFmtId="0" fontId="2" fillId="0" borderId="15" xfId="63" applyNumberFormat="1" applyFont="1" applyFill="1" applyBorder="1" applyAlignment="1" applyProtection="1">
      <alignment horizontal="left" vertical="top"/>
      <protection locked="0"/>
    </xf>
    <xf numFmtId="0" fontId="2" fillId="0" borderId="17"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G444"/>
  <sheetViews>
    <sheetView showGridLines="0" view="pageBreakPreview" zoomScale="80" zoomScaleSheetLayoutView="80" zoomScalePageLayoutView="0" workbookViewId="0" topLeftCell="A1">
      <selection activeCell="A7" sqref="A7:BC7"/>
    </sheetView>
  </sheetViews>
  <sheetFormatPr defaultColWidth="9.140625" defaultRowHeight="15"/>
  <cols>
    <col min="1" max="1" width="13.57421875" style="20" customWidth="1"/>
    <col min="2" max="2" width="71.421875" style="67" customWidth="1"/>
    <col min="3" max="3" width="10.42187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5.7109375" style="20" hidden="1" customWidth="1"/>
    <col min="57" max="57" width="13.57421875" style="20" hidden="1" customWidth="1"/>
    <col min="58" max="58" width="15.28125" style="20" hidden="1" customWidth="1"/>
    <col min="59" max="60" width="0" style="20" hidden="1" customWidth="1"/>
    <col min="61" max="236" width="9.140625" style="20" customWidth="1"/>
    <col min="237" max="241" width="9.140625" style="21" customWidth="1"/>
    <col min="242" max="16384" width="9.140625" style="20" customWidth="1"/>
  </cols>
  <sheetData>
    <row r="1" spans="1:241" s="1" customFormat="1" ht="27" customHeight="1">
      <c r="A1" s="99" t="str">
        <f>B2&amp;" BoQ"</f>
        <v>Percentage BoQ</v>
      </c>
      <c r="B1" s="99"/>
      <c r="C1" s="99"/>
      <c r="D1" s="99"/>
      <c r="E1" s="99"/>
      <c r="F1" s="99"/>
      <c r="G1" s="99"/>
      <c r="H1" s="99"/>
      <c r="I1" s="99"/>
      <c r="J1" s="99"/>
      <c r="K1" s="99"/>
      <c r="L1" s="99"/>
      <c r="O1" s="2"/>
      <c r="P1" s="2"/>
      <c r="Q1" s="3"/>
      <c r="IC1" s="3"/>
      <c r="ID1" s="3"/>
      <c r="IE1" s="3"/>
      <c r="IF1" s="3"/>
      <c r="IG1" s="3"/>
    </row>
    <row r="2" spans="1:17" s="1" customFormat="1" ht="25.5" customHeight="1" hidden="1">
      <c r="A2" s="22" t="s">
        <v>4</v>
      </c>
      <c r="B2" s="22" t="s">
        <v>63</v>
      </c>
      <c r="C2" s="22" t="s">
        <v>5</v>
      </c>
      <c r="D2" s="22" t="s">
        <v>6</v>
      </c>
      <c r="E2" s="22" t="s">
        <v>7</v>
      </c>
      <c r="J2" s="4"/>
      <c r="K2" s="4"/>
      <c r="L2" s="4"/>
      <c r="O2" s="2"/>
      <c r="P2" s="2"/>
      <c r="Q2" s="3"/>
    </row>
    <row r="3" spans="1:241" s="1" customFormat="1" ht="30" customHeight="1" hidden="1">
      <c r="A3" s="1" t="s">
        <v>68</v>
      </c>
      <c r="C3" s="1" t="s">
        <v>67</v>
      </c>
      <c r="IC3" s="3"/>
      <c r="ID3" s="3"/>
      <c r="IE3" s="3"/>
      <c r="IF3" s="3"/>
      <c r="IG3" s="3"/>
    </row>
    <row r="4" spans="1:241" s="5" customFormat="1" ht="30.75" customHeight="1">
      <c r="A4" s="100" t="s">
        <v>959</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C4" s="6"/>
      <c r="ID4" s="6"/>
      <c r="IE4" s="6"/>
      <c r="IF4" s="6"/>
      <c r="IG4" s="6"/>
    </row>
    <row r="5" spans="1:241" s="5" customFormat="1" ht="30.75" customHeight="1">
      <c r="A5" s="100" t="s">
        <v>957</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C5" s="6"/>
      <c r="ID5" s="6"/>
      <c r="IE5" s="6"/>
      <c r="IF5" s="6"/>
      <c r="IG5" s="6"/>
    </row>
    <row r="6" spans="1:241" s="5" customFormat="1" ht="30.75" customHeight="1">
      <c r="A6" s="100" t="s">
        <v>958</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C6" s="6"/>
      <c r="ID6" s="6"/>
      <c r="IE6" s="6"/>
      <c r="IF6" s="6"/>
      <c r="IG6" s="6"/>
    </row>
    <row r="7" spans="1:241" s="5" customFormat="1" ht="29.25" customHeight="1" hidden="1">
      <c r="A7" s="101" t="s">
        <v>8</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C7" s="6"/>
      <c r="ID7" s="6"/>
      <c r="IE7" s="6"/>
      <c r="IF7" s="6"/>
      <c r="IG7" s="6"/>
    </row>
    <row r="8" spans="1:241" s="7" customFormat="1" ht="37.5" customHeight="1">
      <c r="A8" s="23" t="s">
        <v>9</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C8" s="8"/>
      <c r="ID8" s="8"/>
      <c r="IE8" s="8"/>
      <c r="IF8" s="8"/>
      <c r="IG8" s="8"/>
    </row>
    <row r="9" spans="1:241" s="9" customFormat="1" ht="61.5" customHeight="1">
      <c r="A9" s="94" t="s">
        <v>10</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6"/>
      <c r="IC9" s="10"/>
      <c r="ID9" s="10"/>
      <c r="IE9" s="10"/>
      <c r="IF9" s="10"/>
      <c r="IG9" s="10"/>
    </row>
    <row r="10" spans="1:241" s="12" customFormat="1" ht="18.75" customHeight="1">
      <c r="A10" s="59" t="s">
        <v>11</v>
      </c>
      <c r="B10" s="14" t="s">
        <v>12</v>
      </c>
      <c r="C10" s="62"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C10" s="13"/>
      <c r="ID10" s="13"/>
      <c r="IE10" s="13"/>
      <c r="IF10" s="13"/>
      <c r="IG10" s="13"/>
    </row>
    <row r="11" spans="1:241" s="12" customFormat="1" ht="52.5" customHeight="1">
      <c r="A11" s="59" t="s">
        <v>0</v>
      </c>
      <c r="B11" s="14" t="s">
        <v>17</v>
      </c>
      <c r="C11" s="62"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IC11" s="13"/>
      <c r="ID11" s="13"/>
      <c r="IE11" s="13"/>
      <c r="IF11" s="13"/>
      <c r="IG11" s="13"/>
    </row>
    <row r="12" spans="1:241" s="12" customFormat="1" ht="15">
      <c r="A12" s="60">
        <v>1</v>
      </c>
      <c r="B12" s="14">
        <v>2</v>
      </c>
      <c r="C12" s="63">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C12" s="13"/>
      <c r="ID12" s="13"/>
      <c r="IE12" s="13"/>
      <c r="IF12" s="13"/>
      <c r="IG12" s="13"/>
    </row>
    <row r="13" spans="1:241" s="15" customFormat="1" ht="44.25" customHeight="1">
      <c r="A13" s="61">
        <v>1</v>
      </c>
      <c r="B13" s="43" t="s">
        <v>292</v>
      </c>
      <c r="C13" s="64"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IC13" s="16">
        <v>1</v>
      </c>
      <c r="ID13" s="16" t="s">
        <v>35</v>
      </c>
      <c r="IE13" s="16" t="s">
        <v>36</v>
      </c>
      <c r="IF13" s="16">
        <v>10</v>
      </c>
      <c r="IG13" s="16" t="s">
        <v>37</v>
      </c>
    </row>
    <row r="14" spans="1:241" s="15" customFormat="1" ht="78" customHeight="1">
      <c r="A14" s="61">
        <v>2</v>
      </c>
      <c r="B14" s="87" t="s">
        <v>397</v>
      </c>
      <c r="C14" s="64" t="s">
        <v>288</v>
      </c>
      <c r="D14" s="81">
        <v>15</v>
      </c>
      <c r="E14" s="82" t="s">
        <v>593</v>
      </c>
      <c r="F14" s="83">
        <v>505.65</v>
      </c>
      <c r="G14" s="69"/>
      <c r="H14" s="70"/>
      <c r="I14" s="71" t="s">
        <v>39</v>
      </c>
      <c r="J14" s="72">
        <f>IF(I14="Less(-)",-1,1)</f>
        <v>1</v>
      </c>
      <c r="K14" s="73" t="s">
        <v>64</v>
      </c>
      <c r="L14" s="73" t="s">
        <v>7</v>
      </c>
      <c r="M14" s="74"/>
      <c r="N14" s="69"/>
      <c r="O14" s="69"/>
      <c r="P14" s="75"/>
      <c r="Q14" s="69"/>
      <c r="R14" s="69"/>
      <c r="S14" s="75"/>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f>
        <v>7584.75</v>
      </c>
      <c r="BB14" s="58">
        <f>BA14+SUM(N14:AZ14)</f>
        <v>7584.75</v>
      </c>
      <c r="BC14" s="57" t="str">
        <f>SpellNumber(L14,BB14)</f>
        <v>INR  Seven Thousand Five Hundred &amp; Eighty Four  and Paise Seventy Five Only</v>
      </c>
      <c r="BD14" s="80"/>
      <c r="BE14" s="80">
        <f>BD14*1.12*1.01</f>
        <v>0</v>
      </c>
      <c r="BF14" s="80">
        <f>F14-BE14</f>
        <v>505.65</v>
      </c>
      <c r="IC14" s="16">
        <v>2</v>
      </c>
      <c r="ID14" s="16" t="s">
        <v>35</v>
      </c>
      <c r="IE14" s="16" t="s">
        <v>44</v>
      </c>
      <c r="IF14" s="16">
        <v>10</v>
      </c>
      <c r="IG14" s="16" t="s">
        <v>38</v>
      </c>
    </row>
    <row r="15" spans="1:241" s="15" customFormat="1" ht="91.5" customHeight="1">
      <c r="A15" s="61">
        <v>3</v>
      </c>
      <c r="B15" s="87" t="s">
        <v>398</v>
      </c>
      <c r="C15" s="64" t="s">
        <v>289</v>
      </c>
      <c r="D15" s="81">
        <v>15</v>
      </c>
      <c r="E15" s="82" t="s">
        <v>593</v>
      </c>
      <c r="F15" s="83">
        <v>1062.2</v>
      </c>
      <c r="G15" s="69"/>
      <c r="H15" s="70"/>
      <c r="I15" s="71" t="s">
        <v>39</v>
      </c>
      <c r="J15" s="72">
        <f aca="true" t="shared" si="0" ref="J15:J80">IF(I15="Less(-)",-1,1)</f>
        <v>1</v>
      </c>
      <c r="K15" s="73" t="s">
        <v>64</v>
      </c>
      <c r="L15" s="73" t="s">
        <v>7</v>
      </c>
      <c r="M15" s="74"/>
      <c r="N15" s="69"/>
      <c r="O15" s="69"/>
      <c r="P15" s="75"/>
      <c r="Q15" s="69"/>
      <c r="R15" s="69"/>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 aca="true" t="shared" si="1" ref="BA15:BA80">total_amount_ba($B$2,$D$2,D15,F15,J15,K15,M15)</f>
        <v>15933</v>
      </c>
      <c r="BB15" s="58">
        <f aca="true" t="shared" si="2" ref="BB15:BB80">BA15+SUM(N15:AZ15)</f>
        <v>15933</v>
      </c>
      <c r="BC15" s="57" t="str">
        <f aca="true" t="shared" si="3" ref="BC15:BC80">SpellNumber(L15,BB15)</f>
        <v>INR  Fifteen Thousand Nine Hundred &amp; Thirty Three  Only</v>
      </c>
      <c r="BD15" s="80"/>
      <c r="BE15" s="80">
        <f aca="true" t="shared" si="4" ref="BE15:BE77">BD15*1.12*1.01</f>
        <v>0</v>
      </c>
      <c r="BF15" s="80">
        <f aca="true" t="shared" si="5" ref="BF15:BF77">F15-BE15</f>
        <v>1062.2</v>
      </c>
      <c r="IC15" s="16">
        <v>3</v>
      </c>
      <c r="ID15" s="16" t="s">
        <v>46</v>
      </c>
      <c r="IE15" s="16" t="s">
        <v>47</v>
      </c>
      <c r="IF15" s="16">
        <v>10</v>
      </c>
      <c r="IG15" s="16" t="s">
        <v>38</v>
      </c>
    </row>
    <row r="16" spans="1:241" s="15" customFormat="1" ht="102" customHeight="1">
      <c r="A16" s="61">
        <v>4</v>
      </c>
      <c r="B16" s="87" t="s">
        <v>399</v>
      </c>
      <c r="C16" s="64" t="s">
        <v>43</v>
      </c>
      <c r="D16" s="81">
        <v>50</v>
      </c>
      <c r="E16" s="82" t="s">
        <v>593</v>
      </c>
      <c r="F16" s="83">
        <v>187.78</v>
      </c>
      <c r="G16" s="69"/>
      <c r="H16" s="70"/>
      <c r="I16" s="71" t="s">
        <v>39</v>
      </c>
      <c r="J16" s="72">
        <f t="shared" si="0"/>
        <v>1</v>
      </c>
      <c r="K16" s="73" t="s">
        <v>64</v>
      </c>
      <c r="L16" s="73" t="s">
        <v>7</v>
      </c>
      <c r="M16" s="74"/>
      <c r="N16" s="69"/>
      <c r="O16" s="69"/>
      <c r="P16" s="75"/>
      <c r="Q16" s="69"/>
      <c r="R16" s="69"/>
      <c r="S16" s="75"/>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 t="shared" si="1"/>
        <v>9389</v>
      </c>
      <c r="BB16" s="58">
        <f t="shared" si="2"/>
        <v>9389</v>
      </c>
      <c r="BC16" s="57" t="str">
        <f t="shared" si="3"/>
        <v>INR  Nine Thousand Three Hundred &amp; Eighty Nine  Only</v>
      </c>
      <c r="BD16" s="80"/>
      <c r="BE16" s="80">
        <f t="shared" si="4"/>
        <v>0</v>
      </c>
      <c r="BF16" s="80">
        <f t="shared" si="5"/>
        <v>187.78</v>
      </c>
      <c r="IC16" s="16">
        <v>1.01</v>
      </c>
      <c r="ID16" s="16" t="s">
        <v>40</v>
      </c>
      <c r="IE16" s="16" t="s">
        <v>36</v>
      </c>
      <c r="IF16" s="16">
        <v>123.223</v>
      </c>
      <c r="IG16" s="16" t="s">
        <v>38</v>
      </c>
    </row>
    <row r="17" spans="1:241" s="15" customFormat="1" ht="75" customHeight="1">
      <c r="A17" s="61">
        <v>5</v>
      </c>
      <c r="B17" s="87" t="s">
        <v>400</v>
      </c>
      <c r="C17" s="64" t="s">
        <v>45</v>
      </c>
      <c r="D17" s="81">
        <v>4030.172</v>
      </c>
      <c r="E17" s="82" t="s">
        <v>291</v>
      </c>
      <c r="F17" s="83">
        <v>12.44</v>
      </c>
      <c r="G17" s="69"/>
      <c r="H17" s="70"/>
      <c r="I17" s="71" t="s">
        <v>39</v>
      </c>
      <c r="J17" s="72">
        <f t="shared" si="0"/>
        <v>1</v>
      </c>
      <c r="K17" s="73" t="s">
        <v>64</v>
      </c>
      <c r="L17" s="73" t="s">
        <v>7</v>
      </c>
      <c r="M17" s="74"/>
      <c r="N17" s="69"/>
      <c r="O17" s="69"/>
      <c r="P17" s="75"/>
      <c r="Q17" s="69"/>
      <c r="R17" s="69"/>
      <c r="S17" s="75"/>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 t="shared" si="1"/>
        <v>50135.34</v>
      </c>
      <c r="BB17" s="58">
        <f t="shared" si="2"/>
        <v>50135.34</v>
      </c>
      <c r="BC17" s="57" t="str">
        <f t="shared" si="3"/>
        <v>INR  Fifty Thousand One Hundred &amp; Thirty Five  and Paise Thirty Four Only</v>
      </c>
      <c r="BD17" s="80">
        <f>45.06/F17</f>
        <v>3.62</v>
      </c>
      <c r="BE17" s="80">
        <f t="shared" si="4"/>
        <v>4.09</v>
      </c>
      <c r="BF17" s="80">
        <f t="shared" si="5"/>
        <v>8.35</v>
      </c>
      <c r="IC17" s="16">
        <v>1.02</v>
      </c>
      <c r="ID17" s="16" t="s">
        <v>41</v>
      </c>
      <c r="IE17" s="16" t="s">
        <v>42</v>
      </c>
      <c r="IF17" s="16">
        <v>213</v>
      </c>
      <c r="IG17" s="16" t="s">
        <v>38</v>
      </c>
    </row>
    <row r="18" spans="1:241" s="15" customFormat="1" ht="145.5" customHeight="1">
      <c r="A18" s="61">
        <v>6</v>
      </c>
      <c r="B18" s="87" t="s">
        <v>401</v>
      </c>
      <c r="C18" s="64" t="s">
        <v>48</v>
      </c>
      <c r="D18" s="81">
        <v>6965.757</v>
      </c>
      <c r="E18" s="82" t="s">
        <v>593</v>
      </c>
      <c r="F18" s="83">
        <v>134.92</v>
      </c>
      <c r="G18" s="69"/>
      <c r="H18" s="70"/>
      <c r="I18" s="71" t="s">
        <v>39</v>
      </c>
      <c r="J18" s="72">
        <f t="shared" si="0"/>
        <v>1</v>
      </c>
      <c r="K18" s="73" t="s">
        <v>64</v>
      </c>
      <c r="L18" s="73" t="s">
        <v>7</v>
      </c>
      <c r="M18" s="74"/>
      <c r="N18" s="69"/>
      <c r="O18" s="69"/>
      <c r="P18" s="75"/>
      <c r="Q18" s="69"/>
      <c r="R18" s="69"/>
      <c r="S18" s="75"/>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 t="shared" si="1"/>
        <v>939819.93</v>
      </c>
      <c r="BB18" s="58">
        <f t="shared" si="2"/>
        <v>939819.93</v>
      </c>
      <c r="BC18" s="57" t="str">
        <f t="shared" si="3"/>
        <v>INR  Nine Lakh Thirty Nine Thousand Eight Hundred &amp; Nineteen  and Paise Ninety Three Only</v>
      </c>
      <c r="BD18" s="80"/>
      <c r="BE18" s="80">
        <f t="shared" si="4"/>
        <v>0</v>
      </c>
      <c r="BF18" s="80">
        <f t="shared" si="5"/>
        <v>134.92</v>
      </c>
      <c r="IC18" s="16">
        <v>2</v>
      </c>
      <c r="ID18" s="16" t="s">
        <v>35</v>
      </c>
      <c r="IE18" s="16" t="s">
        <v>44</v>
      </c>
      <c r="IF18" s="16">
        <v>10</v>
      </c>
      <c r="IG18" s="16" t="s">
        <v>38</v>
      </c>
    </row>
    <row r="19" spans="1:241" s="15" customFormat="1" ht="134.25" customHeight="1">
      <c r="A19" s="61">
        <v>7</v>
      </c>
      <c r="B19" s="87" t="s">
        <v>402</v>
      </c>
      <c r="C19" s="64" t="s">
        <v>49</v>
      </c>
      <c r="D19" s="81">
        <v>3787.635</v>
      </c>
      <c r="E19" s="82" t="s">
        <v>593</v>
      </c>
      <c r="F19" s="83">
        <v>87.71</v>
      </c>
      <c r="G19" s="69"/>
      <c r="H19" s="70"/>
      <c r="I19" s="71" t="s">
        <v>39</v>
      </c>
      <c r="J19" s="72">
        <f>IF(I19="Less(-)",-1,1)</f>
        <v>1</v>
      </c>
      <c r="K19" s="73" t="s">
        <v>64</v>
      </c>
      <c r="L19" s="73" t="s">
        <v>7</v>
      </c>
      <c r="M19" s="74"/>
      <c r="N19" s="69"/>
      <c r="O19" s="69"/>
      <c r="P19" s="75"/>
      <c r="Q19" s="69"/>
      <c r="R19" s="69"/>
      <c r="S19" s="75"/>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7">
        <f>total_amount_ba($B$2,$D$2,D19,F19,J19,K19,M19)</f>
        <v>332213.47</v>
      </c>
      <c r="BB19" s="58">
        <f>BA19+SUM(N19:AZ19)</f>
        <v>332213.47</v>
      </c>
      <c r="BC19" s="57" t="str">
        <f>SpellNumber(L19,BB19)</f>
        <v>INR  Three Lakh Thirty Two Thousand Two Hundred &amp; Thirteen  and Paise Forty Seven Only</v>
      </c>
      <c r="BD19" s="80"/>
      <c r="BE19" s="80">
        <f t="shared" si="4"/>
        <v>0</v>
      </c>
      <c r="BF19" s="80">
        <f t="shared" si="5"/>
        <v>87.71</v>
      </c>
      <c r="IC19" s="16">
        <v>2</v>
      </c>
      <c r="ID19" s="16" t="s">
        <v>35</v>
      </c>
      <c r="IE19" s="16" t="s">
        <v>44</v>
      </c>
      <c r="IF19" s="16">
        <v>10</v>
      </c>
      <c r="IG19" s="16" t="s">
        <v>38</v>
      </c>
    </row>
    <row r="20" spans="1:241" s="15" customFormat="1" ht="239.25" customHeight="1">
      <c r="A20" s="61">
        <v>8</v>
      </c>
      <c r="B20" s="87" t="s">
        <v>403</v>
      </c>
      <c r="C20" s="64" t="s">
        <v>50</v>
      </c>
      <c r="D20" s="81">
        <v>342.125</v>
      </c>
      <c r="E20" s="82" t="s">
        <v>593</v>
      </c>
      <c r="F20" s="83">
        <v>2429.05</v>
      </c>
      <c r="G20" s="69"/>
      <c r="H20" s="70"/>
      <c r="I20" s="71" t="s">
        <v>39</v>
      </c>
      <c r="J20" s="72">
        <f>IF(I20="Less(-)",-1,1)</f>
        <v>1</v>
      </c>
      <c r="K20" s="73" t="s">
        <v>64</v>
      </c>
      <c r="L20" s="73" t="s">
        <v>7</v>
      </c>
      <c r="M20" s="74"/>
      <c r="N20" s="69"/>
      <c r="O20" s="69"/>
      <c r="P20" s="75"/>
      <c r="Q20" s="69"/>
      <c r="R20" s="69"/>
      <c r="S20" s="7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7">
        <f>total_amount_ba($B$2,$D$2,D20,F20,J20,K20,M20)</f>
        <v>831038.73</v>
      </c>
      <c r="BB20" s="58">
        <f>BA20+SUM(N20:AZ20)</f>
        <v>831038.73</v>
      </c>
      <c r="BC20" s="57" t="str">
        <f>SpellNumber(L20,BB20)</f>
        <v>INR  Eight Lakh Thirty One Thousand  &amp;Thirty Eight  and Paise Seventy Three Only</v>
      </c>
      <c r="BD20" s="80"/>
      <c r="BE20" s="80">
        <f t="shared" si="4"/>
        <v>0</v>
      </c>
      <c r="BF20" s="80">
        <f t="shared" si="5"/>
        <v>2429.05</v>
      </c>
      <c r="IC20" s="16">
        <v>2</v>
      </c>
      <c r="ID20" s="16" t="s">
        <v>35</v>
      </c>
      <c r="IE20" s="16" t="s">
        <v>44</v>
      </c>
      <c r="IF20" s="16">
        <v>10</v>
      </c>
      <c r="IG20" s="16" t="s">
        <v>38</v>
      </c>
    </row>
    <row r="21" spans="1:241" s="15" customFormat="1" ht="242.25" customHeight="1">
      <c r="A21" s="61">
        <v>9</v>
      </c>
      <c r="B21" s="87" t="s">
        <v>404</v>
      </c>
      <c r="C21" s="64" t="s">
        <v>51</v>
      </c>
      <c r="D21" s="81">
        <v>230.75</v>
      </c>
      <c r="E21" s="82" t="s">
        <v>593</v>
      </c>
      <c r="F21" s="83">
        <v>2605.41</v>
      </c>
      <c r="G21" s="69"/>
      <c r="H21" s="70"/>
      <c r="I21" s="71" t="s">
        <v>39</v>
      </c>
      <c r="J21" s="72">
        <f>IF(I21="Less(-)",-1,1)</f>
        <v>1</v>
      </c>
      <c r="K21" s="73" t="s">
        <v>64</v>
      </c>
      <c r="L21" s="73" t="s">
        <v>7</v>
      </c>
      <c r="M21" s="74"/>
      <c r="N21" s="69"/>
      <c r="O21" s="69"/>
      <c r="P21" s="75"/>
      <c r="Q21" s="69"/>
      <c r="R21" s="69"/>
      <c r="S21" s="75"/>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7">
        <f>total_amount_ba($B$2,$D$2,D21,F21,J21,K21,M21)</f>
        <v>601198.36</v>
      </c>
      <c r="BB21" s="58">
        <f>BA21+SUM(N21:AZ21)</f>
        <v>601198.36</v>
      </c>
      <c r="BC21" s="57" t="str">
        <f>SpellNumber(L21,BB21)</f>
        <v>INR  Six Lakh One Thousand One Hundred &amp; Ninety Eight  and Paise Thirty Six Only</v>
      </c>
      <c r="BD21" s="80"/>
      <c r="BE21" s="80">
        <f t="shared" si="4"/>
        <v>0</v>
      </c>
      <c r="BF21" s="80">
        <f t="shared" si="5"/>
        <v>2605.41</v>
      </c>
      <c r="IC21" s="16">
        <v>3</v>
      </c>
      <c r="ID21" s="16" t="s">
        <v>46</v>
      </c>
      <c r="IE21" s="16" t="s">
        <v>47</v>
      </c>
      <c r="IF21" s="16">
        <v>10</v>
      </c>
      <c r="IG21" s="16" t="s">
        <v>38</v>
      </c>
    </row>
    <row r="22" spans="1:241" s="15" customFormat="1" ht="301.5" customHeight="1">
      <c r="A22" s="61">
        <v>10</v>
      </c>
      <c r="B22" s="87" t="s">
        <v>405</v>
      </c>
      <c r="C22" s="64" t="s">
        <v>52</v>
      </c>
      <c r="D22" s="81">
        <v>342.125</v>
      </c>
      <c r="E22" s="82" t="s">
        <v>594</v>
      </c>
      <c r="F22" s="83">
        <v>2861.87</v>
      </c>
      <c r="G22" s="69"/>
      <c r="H22" s="70"/>
      <c r="I22" s="71" t="s">
        <v>39</v>
      </c>
      <c r="J22" s="72">
        <f>IF(I22="Less(-)",-1,1)</f>
        <v>1</v>
      </c>
      <c r="K22" s="73" t="s">
        <v>64</v>
      </c>
      <c r="L22" s="73" t="s">
        <v>7</v>
      </c>
      <c r="M22" s="74"/>
      <c r="N22" s="69"/>
      <c r="O22" s="69"/>
      <c r="P22" s="75"/>
      <c r="Q22" s="69"/>
      <c r="R22" s="69"/>
      <c r="S22" s="75"/>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7">
        <f>total_amount_ba($B$2,$D$2,D22,F22,J22,K22,M22)</f>
        <v>979117.27</v>
      </c>
      <c r="BB22" s="58">
        <f>BA22+SUM(N22:AZ22)</f>
        <v>979117.27</v>
      </c>
      <c r="BC22" s="57" t="str">
        <f>SpellNumber(L22,BB22)</f>
        <v>INR  Nine Lakh Seventy Nine Thousand One Hundred &amp; Seventeen  and Paise Twenty Seven Only</v>
      </c>
      <c r="BD22" s="80"/>
      <c r="BE22" s="80">
        <f t="shared" si="4"/>
        <v>0</v>
      </c>
      <c r="BF22" s="80">
        <f t="shared" si="5"/>
        <v>2861.87</v>
      </c>
      <c r="IC22" s="16">
        <v>1.01</v>
      </c>
      <c r="ID22" s="16" t="s">
        <v>40</v>
      </c>
      <c r="IE22" s="16" t="s">
        <v>36</v>
      </c>
      <c r="IF22" s="16">
        <v>123.223</v>
      </c>
      <c r="IG22" s="16" t="s">
        <v>38</v>
      </c>
    </row>
    <row r="23" spans="1:241" s="15" customFormat="1" ht="201" customHeight="1">
      <c r="A23" s="61">
        <v>11</v>
      </c>
      <c r="B23" s="87" t="s">
        <v>523</v>
      </c>
      <c r="C23" s="64" t="s">
        <v>53</v>
      </c>
      <c r="D23" s="81">
        <v>2227.5</v>
      </c>
      <c r="E23" s="82" t="s">
        <v>299</v>
      </c>
      <c r="F23" s="83">
        <v>1735.26</v>
      </c>
      <c r="G23" s="69"/>
      <c r="H23" s="70"/>
      <c r="I23" s="71" t="s">
        <v>39</v>
      </c>
      <c r="J23" s="72">
        <f>IF(I23="Less(-)",-1,1)</f>
        <v>1</v>
      </c>
      <c r="K23" s="73" t="s">
        <v>64</v>
      </c>
      <c r="L23" s="73" t="s">
        <v>7</v>
      </c>
      <c r="M23" s="74"/>
      <c r="N23" s="69"/>
      <c r="O23" s="69"/>
      <c r="P23" s="75"/>
      <c r="Q23" s="69"/>
      <c r="R23" s="69"/>
      <c r="S23" s="75"/>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7">
        <f>total_amount_ba($B$2,$D$2,D23,F23,J23,K23,M23)</f>
        <v>3865291.65</v>
      </c>
      <c r="BB23" s="58">
        <f>BA23+SUM(N23:AZ23)</f>
        <v>3865291.65</v>
      </c>
      <c r="BC23" s="57" t="str">
        <f>SpellNumber(L23,BB23)</f>
        <v>INR  Thirty Eight Lakh Sixty Five Thousand Two Hundred &amp; Ninety One  and Paise Sixty Five Only</v>
      </c>
      <c r="BD23" s="80"/>
      <c r="BE23" s="80">
        <f t="shared" si="4"/>
        <v>0</v>
      </c>
      <c r="BF23" s="80">
        <f t="shared" si="5"/>
        <v>1735.26</v>
      </c>
      <c r="IC23" s="16"/>
      <c r="ID23" s="16"/>
      <c r="IE23" s="16"/>
      <c r="IF23" s="16"/>
      <c r="IG23" s="16"/>
    </row>
    <row r="24" spans="1:241" s="15" customFormat="1" ht="156.75">
      <c r="A24" s="61">
        <v>12</v>
      </c>
      <c r="B24" s="87" t="s">
        <v>406</v>
      </c>
      <c r="C24" s="64" t="s">
        <v>54</v>
      </c>
      <c r="D24" s="81">
        <v>1144</v>
      </c>
      <c r="E24" s="82" t="s">
        <v>595</v>
      </c>
      <c r="F24" s="83">
        <v>719.44</v>
      </c>
      <c r="G24" s="69"/>
      <c r="H24" s="70"/>
      <c r="I24" s="71" t="s">
        <v>39</v>
      </c>
      <c r="J24" s="72">
        <f t="shared" si="0"/>
        <v>1</v>
      </c>
      <c r="K24" s="73" t="s">
        <v>64</v>
      </c>
      <c r="L24" s="73" t="s">
        <v>7</v>
      </c>
      <c r="M24" s="74"/>
      <c r="N24" s="69"/>
      <c r="O24" s="69"/>
      <c r="P24" s="75"/>
      <c r="Q24" s="69"/>
      <c r="R24" s="69"/>
      <c r="S24" s="75"/>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7">
        <f t="shared" si="1"/>
        <v>823039.36</v>
      </c>
      <c r="BB24" s="58">
        <f t="shared" si="2"/>
        <v>823039.36</v>
      </c>
      <c r="BC24" s="57" t="str">
        <f t="shared" si="3"/>
        <v>INR  Eight Lakh Twenty Three Thousand  &amp;Thirty Nine  and Paise Thirty Six Only</v>
      </c>
      <c r="BD24" s="80"/>
      <c r="BE24" s="80">
        <f t="shared" si="4"/>
        <v>0</v>
      </c>
      <c r="BF24" s="80">
        <f t="shared" si="5"/>
        <v>719.44</v>
      </c>
      <c r="IC24" s="16"/>
      <c r="ID24" s="16"/>
      <c r="IE24" s="16"/>
      <c r="IF24" s="16"/>
      <c r="IG24" s="16"/>
    </row>
    <row r="25" spans="1:241" s="15" customFormat="1" ht="114">
      <c r="A25" s="61">
        <v>13</v>
      </c>
      <c r="B25" s="87" t="s">
        <v>524</v>
      </c>
      <c r="C25" s="64" t="s">
        <v>55</v>
      </c>
      <c r="D25" s="81">
        <v>700.3</v>
      </c>
      <c r="E25" s="82" t="s">
        <v>596</v>
      </c>
      <c r="F25" s="83">
        <v>579.58</v>
      </c>
      <c r="G25" s="69"/>
      <c r="H25" s="70"/>
      <c r="I25" s="71" t="s">
        <v>39</v>
      </c>
      <c r="J25" s="72">
        <f t="shared" si="0"/>
        <v>1</v>
      </c>
      <c r="K25" s="73" t="s">
        <v>64</v>
      </c>
      <c r="L25" s="73" t="s">
        <v>7</v>
      </c>
      <c r="M25" s="74"/>
      <c r="N25" s="69"/>
      <c r="O25" s="69"/>
      <c r="P25" s="75"/>
      <c r="Q25" s="69"/>
      <c r="R25" s="69"/>
      <c r="S25" s="75"/>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7">
        <f t="shared" si="1"/>
        <v>405879.87</v>
      </c>
      <c r="BB25" s="58">
        <f t="shared" si="2"/>
        <v>405879.87</v>
      </c>
      <c r="BC25" s="57" t="str">
        <f t="shared" si="3"/>
        <v>INR  Four Lakh Five Thousand Eight Hundred &amp; Seventy Nine  and Paise Eighty Seven Only</v>
      </c>
      <c r="BD25" s="80"/>
      <c r="BE25" s="80">
        <f t="shared" si="4"/>
        <v>0</v>
      </c>
      <c r="BF25" s="80">
        <f t="shared" si="5"/>
        <v>579.58</v>
      </c>
      <c r="IC25" s="16"/>
      <c r="ID25" s="16"/>
      <c r="IE25" s="16"/>
      <c r="IF25" s="16"/>
      <c r="IG25" s="16"/>
    </row>
    <row r="26" spans="1:241" s="15" customFormat="1" ht="143.25" customHeight="1">
      <c r="A26" s="61">
        <v>14</v>
      </c>
      <c r="B26" s="87" t="s">
        <v>407</v>
      </c>
      <c r="C26" s="64" t="s">
        <v>56</v>
      </c>
      <c r="D26" s="81">
        <v>60</v>
      </c>
      <c r="E26" s="82" t="s">
        <v>596</v>
      </c>
      <c r="F26" s="83">
        <v>556.31</v>
      </c>
      <c r="G26" s="69"/>
      <c r="H26" s="70"/>
      <c r="I26" s="71" t="s">
        <v>39</v>
      </c>
      <c r="J26" s="72">
        <f t="shared" si="0"/>
        <v>1</v>
      </c>
      <c r="K26" s="73" t="s">
        <v>64</v>
      </c>
      <c r="L26" s="73" t="s">
        <v>7</v>
      </c>
      <c r="M26" s="74"/>
      <c r="N26" s="69"/>
      <c r="O26" s="69"/>
      <c r="P26" s="75"/>
      <c r="Q26" s="69"/>
      <c r="R26" s="69"/>
      <c r="S26" s="75"/>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7">
        <f t="shared" si="1"/>
        <v>33378.6</v>
      </c>
      <c r="BB26" s="58">
        <f t="shared" si="2"/>
        <v>33378.6</v>
      </c>
      <c r="BC26" s="57" t="str">
        <f t="shared" si="3"/>
        <v>INR  Thirty Three Thousand Three Hundred &amp; Seventy Eight  and Paise Sixty Only</v>
      </c>
      <c r="BD26" s="80"/>
      <c r="BE26" s="80">
        <f t="shared" si="4"/>
        <v>0</v>
      </c>
      <c r="BF26" s="80">
        <f t="shared" si="5"/>
        <v>556.31</v>
      </c>
      <c r="IC26" s="16"/>
      <c r="ID26" s="16"/>
      <c r="IE26" s="16"/>
      <c r="IF26" s="16"/>
      <c r="IG26" s="16"/>
    </row>
    <row r="27" spans="1:241" s="15" customFormat="1" ht="99.75">
      <c r="A27" s="61">
        <v>15</v>
      </c>
      <c r="B27" s="87" t="s">
        <v>408</v>
      </c>
      <c r="C27" s="64" t="s">
        <v>57</v>
      </c>
      <c r="D27" s="81">
        <v>400</v>
      </c>
      <c r="E27" s="82" t="s">
        <v>597</v>
      </c>
      <c r="F27" s="83">
        <v>227.85</v>
      </c>
      <c r="G27" s="69"/>
      <c r="H27" s="70"/>
      <c r="I27" s="71" t="s">
        <v>39</v>
      </c>
      <c r="J27" s="72">
        <f t="shared" si="0"/>
        <v>1</v>
      </c>
      <c r="K27" s="73" t="s">
        <v>64</v>
      </c>
      <c r="L27" s="73" t="s">
        <v>7</v>
      </c>
      <c r="M27" s="74"/>
      <c r="N27" s="69"/>
      <c r="O27" s="69"/>
      <c r="P27" s="75"/>
      <c r="Q27" s="69"/>
      <c r="R27" s="69"/>
      <c r="S27" s="75"/>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7">
        <f t="shared" si="1"/>
        <v>91140</v>
      </c>
      <c r="BB27" s="58">
        <f t="shared" si="2"/>
        <v>91140</v>
      </c>
      <c r="BC27" s="57" t="str">
        <f t="shared" si="3"/>
        <v>INR  Ninety One Thousand One Hundred &amp; Forty  Only</v>
      </c>
      <c r="BD27" s="80"/>
      <c r="BE27" s="80">
        <f t="shared" si="4"/>
        <v>0</v>
      </c>
      <c r="BF27" s="80">
        <f t="shared" si="5"/>
        <v>227.85</v>
      </c>
      <c r="IC27" s="16"/>
      <c r="ID27" s="16"/>
      <c r="IE27" s="16"/>
      <c r="IF27" s="16"/>
      <c r="IG27" s="16"/>
    </row>
    <row r="28" spans="1:241" s="15" customFormat="1" ht="185.25">
      <c r="A28" s="61">
        <v>16</v>
      </c>
      <c r="B28" s="87" t="s">
        <v>409</v>
      </c>
      <c r="C28" s="64" t="s">
        <v>58</v>
      </c>
      <c r="D28" s="81">
        <v>400</v>
      </c>
      <c r="E28" s="82" t="s">
        <v>597</v>
      </c>
      <c r="F28" s="83">
        <v>39.93</v>
      </c>
      <c r="G28" s="69"/>
      <c r="H28" s="70"/>
      <c r="I28" s="71" t="s">
        <v>39</v>
      </c>
      <c r="J28" s="72">
        <f t="shared" si="0"/>
        <v>1</v>
      </c>
      <c r="K28" s="73" t="s">
        <v>64</v>
      </c>
      <c r="L28" s="73" t="s">
        <v>7</v>
      </c>
      <c r="M28" s="74"/>
      <c r="N28" s="69"/>
      <c r="O28" s="69"/>
      <c r="P28" s="75"/>
      <c r="Q28" s="69"/>
      <c r="R28" s="69"/>
      <c r="S28" s="75"/>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7">
        <f t="shared" si="1"/>
        <v>15972</v>
      </c>
      <c r="BB28" s="58">
        <f t="shared" si="2"/>
        <v>15972</v>
      </c>
      <c r="BC28" s="57" t="str">
        <f t="shared" si="3"/>
        <v>INR  Fifteen Thousand Nine Hundred &amp; Seventy Two  Only</v>
      </c>
      <c r="BD28" s="80"/>
      <c r="BE28" s="80">
        <f t="shared" si="4"/>
        <v>0</v>
      </c>
      <c r="BF28" s="80">
        <f t="shared" si="5"/>
        <v>39.93</v>
      </c>
      <c r="BG28" s="9">
        <v>43.39</v>
      </c>
      <c r="IC28" s="16"/>
      <c r="ID28" s="16"/>
      <c r="IE28" s="16"/>
      <c r="IF28" s="16"/>
      <c r="IG28" s="16"/>
    </row>
    <row r="29" spans="1:241" s="15" customFormat="1" ht="101.25" customHeight="1">
      <c r="A29" s="61">
        <v>17</v>
      </c>
      <c r="B29" s="87" t="s">
        <v>934</v>
      </c>
      <c r="C29" s="64" t="s">
        <v>59</v>
      </c>
      <c r="D29" s="81">
        <v>566.68</v>
      </c>
      <c r="E29" s="82" t="s">
        <v>593</v>
      </c>
      <c r="F29" s="83">
        <v>1059.04</v>
      </c>
      <c r="G29" s="69"/>
      <c r="H29" s="70"/>
      <c r="I29" s="71" t="s">
        <v>39</v>
      </c>
      <c r="J29" s="72">
        <f t="shared" si="0"/>
        <v>1</v>
      </c>
      <c r="K29" s="73" t="s">
        <v>64</v>
      </c>
      <c r="L29" s="73" t="s">
        <v>7</v>
      </c>
      <c r="M29" s="74"/>
      <c r="N29" s="69"/>
      <c r="O29" s="69"/>
      <c r="P29" s="75"/>
      <c r="Q29" s="69"/>
      <c r="R29" s="69"/>
      <c r="S29" s="75"/>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7">
        <f t="shared" si="1"/>
        <v>600136.79</v>
      </c>
      <c r="BB29" s="58">
        <f t="shared" si="2"/>
        <v>600136.79</v>
      </c>
      <c r="BC29" s="57" t="str">
        <f t="shared" si="3"/>
        <v>INR  Six Lakh One Hundred &amp; Thirty Six  and Paise Seventy Nine Only</v>
      </c>
      <c r="BD29" s="80"/>
      <c r="BE29" s="80">
        <f t="shared" si="4"/>
        <v>0</v>
      </c>
      <c r="BF29" s="80">
        <f t="shared" si="5"/>
        <v>1059.04</v>
      </c>
      <c r="IC29" s="16"/>
      <c r="ID29" s="16"/>
      <c r="IE29" s="16"/>
      <c r="IF29" s="16"/>
      <c r="IG29" s="16"/>
    </row>
    <row r="30" spans="1:241" s="15" customFormat="1" ht="156.75">
      <c r="A30" s="61">
        <v>18</v>
      </c>
      <c r="B30" s="87" t="s">
        <v>410</v>
      </c>
      <c r="C30" s="64" t="s">
        <v>60</v>
      </c>
      <c r="D30" s="81">
        <v>897</v>
      </c>
      <c r="E30" s="82" t="s">
        <v>291</v>
      </c>
      <c r="F30" s="83">
        <v>124.43</v>
      </c>
      <c r="G30" s="69"/>
      <c r="H30" s="70"/>
      <c r="I30" s="71" t="s">
        <v>39</v>
      </c>
      <c r="J30" s="72">
        <f t="shared" si="0"/>
        <v>1</v>
      </c>
      <c r="K30" s="73" t="s">
        <v>64</v>
      </c>
      <c r="L30" s="73" t="s">
        <v>7</v>
      </c>
      <c r="M30" s="74"/>
      <c r="N30" s="69"/>
      <c r="O30" s="69"/>
      <c r="P30" s="75"/>
      <c r="Q30" s="69"/>
      <c r="R30" s="69"/>
      <c r="S30" s="75"/>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7">
        <f t="shared" si="1"/>
        <v>111613.71</v>
      </c>
      <c r="BB30" s="58">
        <f t="shared" si="2"/>
        <v>111613.71</v>
      </c>
      <c r="BC30" s="57" t="str">
        <f t="shared" si="3"/>
        <v>INR  One Lakh Eleven Thousand Six Hundred &amp; Thirteen  and Paise Seventy One Only</v>
      </c>
      <c r="BD30" s="80"/>
      <c r="BE30" s="80">
        <f t="shared" si="4"/>
        <v>0</v>
      </c>
      <c r="BF30" s="80">
        <f t="shared" si="5"/>
        <v>124.43</v>
      </c>
      <c r="IC30" s="16"/>
      <c r="ID30" s="16"/>
      <c r="IE30" s="16"/>
      <c r="IF30" s="16"/>
      <c r="IG30" s="16"/>
    </row>
    <row r="31" spans="1:241" s="15" customFormat="1" ht="56.25" customHeight="1">
      <c r="A31" s="61">
        <v>19</v>
      </c>
      <c r="B31" s="87" t="s">
        <v>411</v>
      </c>
      <c r="C31" s="64" t="s">
        <v>70</v>
      </c>
      <c r="D31" s="81">
        <v>1468.781</v>
      </c>
      <c r="E31" s="82" t="s">
        <v>291</v>
      </c>
      <c r="F31" s="83">
        <v>408.36</v>
      </c>
      <c r="G31" s="69"/>
      <c r="H31" s="70"/>
      <c r="I31" s="71" t="s">
        <v>39</v>
      </c>
      <c r="J31" s="72">
        <f>IF(I31="Less(-)",-1,1)</f>
        <v>1</v>
      </c>
      <c r="K31" s="73" t="s">
        <v>64</v>
      </c>
      <c r="L31" s="73" t="s">
        <v>7</v>
      </c>
      <c r="M31" s="74"/>
      <c r="N31" s="69"/>
      <c r="O31" s="69"/>
      <c r="P31" s="75"/>
      <c r="Q31" s="69"/>
      <c r="R31" s="69"/>
      <c r="S31" s="75"/>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7">
        <f>total_amount_ba($B$2,$D$2,D31,F31,J31,K31,M31)</f>
        <v>599791.41</v>
      </c>
      <c r="BB31" s="58">
        <f>BA31+SUM(N31:AZ31)</f>
        <v>599791.41</v>
      </c>
      <c r="BC31" s="57" t="str">
        <f>SpellNumber(L31,BB31)</f>
        <v>INR  Five Lakh Ninety Nine Thousand Seven Hundred &amp; Ninety One  and Paise Forty One Only</v>
      </c>
      <c r="BD31" s="80"/>
      <c r="BE31" s="80">
        <f t="shared" si="4"/>
        <v>0</v>
      </c>
      <c r="BF31" s="80">
        <f t="shared" si="5"/>
        <v>408.36</v>
      </c>
      <c r="IC31" s="16"/>
      <c r="ID31" s="16"/>
      <c r="IE31" s="16"/>
      <c r="IF31" s="16"/>
      <c r="IG31" s="16"/>
    </row>
    <row r="32" spans="1:241" s="15" customFormat="1" ht="80.25" customHeight="1">
      <c r="A32" s="61">
        <v>20</v>
      </c>
      <c r="B32" s="87" t="s">
        <v>412</v>
      </c>
      <c r="C32" s="64" t="s">
        <v>71</v>
      </c>
      <c r="D32" s="81">
        <v>57.6</v>
      </c>
      <c r="E32" s="82" t="s">
        <v>593</v>
      </c>
      <c r="F32" s="83">
        <v>6081.33</v>
      </c>
      <c r="G32" s="69"/>
      <c r="H32" s="70"/>
      <c r="I32" s="71" t="s">
        <v>39</v>
      </c>
      <c r="J32" s="72">
        <f>IF(I32="Less(-)",-1,1)</f>
        <v>1</v>
      </c>
      <c r="K32" s="73" t="s">
        <v>64</v>
      </c>
      <c r="L32" s="73" t="s">
        <v>7</v>
      </c>
      <c r="M32" s="74"/>
      <c r="N32" s="69"/>
      <c r="O32" s="69"/>
      <c r="P32" s="75"/>
      <c r="Q32" s="69"/>
      <c r="R32" s="69"/>
      <c r="S32" s="75"/>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7">
        <f>total_amount_ba($B$2,$D$2,D32,F32,J32,K32,M32)</f>
        <v>350284.61</v>
      </c>
      <c r="BB32" s="58">
        <f>BA32+SUM(N32:AZ32)</f>
        <v>350284.61</v>
      </c>
      <c r="BC32" s="57" t="str">
        <f>SpellNumber(L32,BB32)</f>
        <v>INR  Three Lakh Fifty Thousand Two Hundred &amp; Eighty Four  and Paise Sixty One Only</v>
      </c>
      <c r="BD32" s="80"/>
      <c r="BE32" s="80">
        <f t="shared" si="4"/>
        <v>0</v>
      </c>
      <c r="BF32" s="80">
        <f t="shared" si="5"/>
        <v>6081.33</v>
      </c>
      <c r="IC32" s="16"/>
      <c r="ID32" s="16"/>
      <c r="IE32" s="16"/>
      <c r="IF32" s="16"/>
      <c r="IG32" s="16"/>
    </row>
    <row r="33" spans="1:241" s="15" customFormat="1" ht="77.25" customHeight="1">
      <c r="A33" s="61">
        <v>21</v>
      </c>
      <c r="B33" s="87" t="s">
        <v>413</v>
      </c>
      <c r="C33" s="64" t="s">
        <v>72</v>
      </c>
      <c r="D33" s="81">
        <v>304.541</v>
      </c>
      <c r="E33" s="82" t="s">
        <v>593</v>
      </c>
      <c r="F33" s="83">
        <v>6229.16</v>
      </c>
      <c r="G33" s="69"/>
      <c r="H33" s="70"/>
      <c r="I33" s="71" t="s">
        <v>39</v>
      </c>
      <c r="J33" s="72">
        <f t="shared" si="0"/>
        <v>1</v>
      </c>
      <c r="K33" s="73" t="s">
        <v>64</v>
      </c>
      <c r="L33" s="73" t="s">
        <v>7</v>
      </c>
      <c r="M33" s="74"/>
      <c r="N33" s="69"/>
      <c r="O33" s="69"/>
      <c r="P33" s="75"/>
      <c r="Q33" s="69"/>
      <c r="R33" s="69"/>
      <c r="S33" s="75"/>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7">
        <f t="shared" si="1"/>
        <v>1897034.62</v>
      </c>
      <c r="BB33" s="58">
        <f t="shared" si="2"/>
        <v>1897034.62</v>
      </c>
      <c r="BC33" s="57" t="str">
        <f t="shared" si="3"/>
        <v>INR  Eighteen Lakh Ninety Seven Thousand  &amp;Thirty Four  and Paise Sixty Two Only</v>
      </c>
      <c r="BD33" s="80"/>
      <c r="BE33" s="80">
        <f t="shared" si="4"/>
        <v>0</v>
      </c>
      <c r="BF33" s="80">
        <f t="shared" si="5"/>
        <v>6229.16</v>
      </c>
      <c r="IC33" s="16"/>
      <c r="ID33" s="16"/>
      <c r="IE33" s="16"/>
      <c r="IF33" s="16"/>
      <c r="IG33" s="16"/>
    </row>
    <row r="34" spans="1:241" s="15" customFormat="1" ht="67.5">
      <c r="A34" s="61">
        <v>22</v>
      </c>
      <c r="B34" s="87" t="s">
        <v>414</v>
      </c>
      <c r="C34" s="64" t="s">
        <v>73</v>
      </c>
      <c r="D34" s="81">
        <v>74.778</v>
      </c>
      <c r="E34" s="82" t="s">
        <v>593</v>
      </c>
      <c r="F34" s="83">
        <v>6163.91</v>
      </c>
      <c r="G34" s="69"/>
      <c r="H34" s="70"/>
      <c r="I34" s="71" t="s">
        <v>39</v>
      </c>
      <c r="J34" s="72">
        <f t="shared" si="0"/>
        <v>1</v>
      </c>
      <c r="K34" s="73" t="s">
        <v>64</v>
      </c>
      <c r="L34" s="73" t="s">
        <v>7</v>
      </c>
      <c r="M34" s="74"/>
      <c r="N34" s="69"/>
      <c r="O34" s="69"/>
      <c r="P34" s="75"/>
      <c r="Q34" s="69"/>
      <c r="R34" s="69"/>
      <c r="S34" s="75"/>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7">
        <f t="shared" si="1"/>
        <v>460924.86</v>
      </c>
      <c r="BB34" s="58">
        <f t="shared" si="2"/>
        <v>460924.86</v>
      </c>
      <c r="BC34" s="57" t="str">
        <f t="shared" si="3"/>
        <v>INR  Four Lakh Sixty Thousand Nine Hundred &amp; Twenty Four  and Paise Eighty Six Only</v>
      </c>
      <c r="BD34" s="80"/>
      <c r="BE34" s="80">
        <f t="shared" si="4"/>
        <v>0</v>
      </c>
      <c r="BF34" s="80">
        <f t="shared" si="5"/>
        <v>6163.91</v>
      </c>
      <c r="IC34" s="16"/>
      <c r="ID34" s="16"/>
      <c r="IE34" s="16"/>
      <c r="IF34" s="16"/>
      <c r="IG34" s="16"/>
    </row>
    <row r="35" spans="1:241" s="15" customFormat="1" ht="114">
      <c r="A35" s="61">
        <v>23</v>
      </c>
      <c r="B35" s="87" t="s">
        <v>415</v>
      </c>
      <c r="C35" s="64" t="s">
        <v>74</v>
      </c>
      <c r="D35" s="81">
        <v>84</v>
      </c>
      <c r="E35" s="82" t="s">
        <v>290</v>
      </c>
      <c r="F35" s="83">
        <v>214.93</v>
      </c>
      <c r="G35" s="69"/>
      <c r="H35" s="70"/>
      <c r="I35" s="71" t="s">
        <v>39</v>
      </c>
      <c r="J35" s="72">
        <f t="shared" si="0"/>
        <v>1</v>
      </c>
      <c r="K35" s="73" t="s">
        <v>64</v>
      </c>
      <c r="L35" s="73" t="s">
        <v>7</v>
      </c>
      <c r="M35" s="74"/>
      <c r="N35" s="69"/>
      <c r="O35" s="69"/>
      <c r="P35" s="75"/>
      <c r="Q35" s="69"/>
      <c r="R35" s="69"/>
      <c r="S35" s="75"/>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7">
        <f t="shared" si="1"/>
        <v>18054.12</v>
      </c>
      <c r="BB35" s="58">
        <f t="shared" si="2"/>
        <v>18054.12</v>
      </c>
      <c r="BC35" s="57" t="str">
        <f t="shared" si="3"/>
        <v>INR  Eighteen Thousand  &amp;Fifty Four  and Paise Twelve Only</v>
      </c>
      <c r="BD35" s="80"/>
      <c r="BE35" s="80">
        <f t="shared" si="4"/>
        <v>0</v>
      </c>
      <c r="BF35" s="80">
        <f t="shared" si="5"/>
        <v>214.93</v>
      </c>
      <c r="IC35" s="16"/>
      <c r="ID35" s="16"/>
      <c r="IE35" s="16"/>
      <c r="IF35" s="16"/>
      <c r="IG35" s="16"/>
    </row>
    <row r="36" spans="1:241" s="15" customFormat="1" ht="71.25">
      <c r="A36" s="61">
        <v>24</v>
      </c>
      <c r="B36" s="87" t="s">
        <v>396</v>
      </c>
      <c r="C36" s="64" t="s">
        <v>75</v>
      </c>
      <c r="D36" s="81">
        <v>1499</v>
      </c>
      <c r="E36" s="82" t="s">
        <v>290</v>
      </c>
      <c r="F36" s="83">
        <v>291.85</v>
      </c>
      <c r="G36" s="69"/>
      <c r="H36" s="70"/>
      <c r="I36" s="71" t="s">
        <v>39</v>
      </c>
      <c r="J36" s="72">
        <f t="shared" si="0"/>
        <v>1</v>
      </c>
      <c r="K36" s="73" t="s">
        <v>64</v>
      </c>
      <c r="L36" s="73" t="s">
        <v>7</v>
      </c>
      <c r="M36" s="74"/>
      <c r="N36" s="69"/>
      <c r="O36" s="69"/>
      <c r="P36" s="75"/>
      <c r="Q36" s="69"/>
      <c r="R36" s="69"/>
      <c r="S36" s="75"/>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7">
        <f t="shared" si="1"/>
        <v>437483.15</v>
      </c>
      <c r="BB36" s="58">
        <f t="shared" si="2"/>
        <v>437483.15</v>
      </c>
      <c r="BC36" s="57" t="str">
        <f t="shared" si="3"/>
        <v>INR  Four Lakh Thirty Seven Thousand Four Hundred &amp; Eighty Three  and Paise Fifteen Only</v>
      </c>
      <c r="BD36" s="80"/>
      <c r="BE36" s="80">
        <f t="shared" si="4"/>
        <v>0</v>
      </c>
      <c r="BF36" s="80">
        <f t="shared" si="5"/>
        <v>291.85</v>
      </c>
      <c r="IC36" s="16"/>
      <c r="ID36" s="16"/>
      <c r="IE36" s="16"/>
      <c r="IF36" s="16"/>
      <c r="IG36" s="16"/>
    </row>
    <row r="37" spans="1:241" s="15" customFormat="1" ht="67.5">
      <c r="A37" s="61">
        <v>25</v>
      </c>
      <c r="B37" s="87" t="s">
        <v>296</v>
      </c>
      <c r="C37" s="64" t="s">
        <v>76</v>
      </c>
      <c r="D37" s="81">
        <v>108.59</v>
      </c>
      <c r="E37" s="82" t="s">
        <v>598</v>
      </c>
      <c r="F37" s="83">
        <v>134.61</v>
      </c>
      <c r="G37" s="69"/>
      <c r="H37" s="70"/>
      <c r="I37" s="71" t="s">
        <v>39</v>
      </c>
      <c r="J37" s="72">
        <f t="shared" si="0"/>
        <v>1</v>
      </c>
      <c r="K37" s="73" t="s">
        <v>64</v>
      </c>
      <c r="L37" s="73" t="s">
        <v>7</v>
      </c>
      <c r="M37" s="74"/>
      <c r="N37" s="69"/>
      <c r="O37" s="69"/>
      <c r="P37" s="75"/>
      <c r="Q37" s="69"/>
      <c r="R37" s="69"/>
      <c r="S37" s="75"/>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7">
        <f t="shared" si="1"/>
        <v>14617.3</v>
      </c>
      <c r="BB37" s="58">
        <f t="shared" si="2"/>
        <v>14617.3</v>
      </c>
      <c r="BC37" s="57" t="str">
        <f t="shared" si="3"/>
        <v>INR  Fourteen Thousand Six Hundred &amp; Seventeen  and Paise Thirty Only</v>
      </c>
      <c r="BD37" s="80"/>
      <c r="BE37" s="80">
        <f t="shared" si="4"/>
        <v>0</v>
      </c>
      <c r="BF37" s="80">
        <f t="shared" si="5"/>
        <v>134.61</v>
      </c>
      <c r="IC37" s="16"/>
      <c r="ID37" s="16"/>
      <c r="IE37" s="16"/>
      <c r="IF37" s="16"/>
      <c r="IG37" s="16"/>
    </row>
    <row r="38" spans="1:241" s="15" customFormat="1" ht="114">
      <c r="A38" s="61">
        <v>26</v>
      </c>
      <c r="B38" s="87" t="s">
        <v>416</v>
      </c>
      <c r="C38" s="64" t="s">
        <v>77</v>
      </c>
      <c r="D38" s="81">
        <v>4412.08</v>
      </c>
      <c r="E38" s="82" t="s">
        <v>291</v>
      </c>
      <c r="F38" s="83">
        <v>417.41</v>
      </c>
      <c r="G38" s="69"/>
      <c r="H38" s="70"/>
      <c r="I38" s="71" t="s">
        <v>39</v>
      </c>
      <c r="J38" s="72">
        <f t="shared" si="0"/>
        <v>1</v>
      </c>
      <c r="K38" s="73" t="s">
        <v>64</v>
      </c>
      <c r="L38" s="73" t="s">
        <v>7</v>
      </c>
      <c r="M38" s="74"/>
      <c r="N38" s="69"/>
      <c r="O38" s="69"/>
      <c r="P38" s="75"/>
      <c r="Q38" s="69"/>
      <c r="R38" s="69"/>
      <c r="S38" s="75"/>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7">
        <f t="shared" si="1"/>
        <v>1841646.31</v>
      </c>
      <c r="BB38" s="58">
        <f t="shared" si="2"/>
        <v>1841646.31</v>
      </c>
      <c r="BC38" s="57" t="str">
        <f t="shared" si="3"/>
        <v>INR  Eighteen Lakh Forty One Thousand Six Hundred &amp; Forty Six  and Paise Thirty One Only</v>
      </c>
      <c r="BD38" s="80"/>
      <c r="BE38" s="80">
        <f t="shared" si="4"/>
        <v>0</v>
      </c>
      <c r="BF38" s="80">
        <f t="shared" si="5"/>
        <v>417.41</v>
      </c>
      <c r="IC38" s="16"/>
      <c r="ID38" s="16"/>
      <c r="IE38" s="16"/>
      <c r="IF38" s="16"/>
      <c r="IG38" s="16"/>
    </row>
    <row r="39" spans="1:241" s="15" customFormat="1" ht="114">
      <c r="A39" s="61">
        <v>27</v>
      </c>
      <c r="B39" s="87" t="s">
        <v>417</v>
      </c>
      <c r="C39" s="64" t="s">
        <v>78</v>
      </c>
      <c r="D39" s="81">
        <v>1935.2</v>
      </c>
      <c r="E39" s="82" t="s">
        <v>291</v>
      </c>
      <c r="F39" s="83">
        <v>437.77</v>
      </c>
      <c r="G39" s="69"/>
      <c r="H39" s="70"/>
      <c r="I39" s="71" t="s">
        <v>39</v>
      </c>
      <c r="J39" s="72">
        <f t="shared" si="0"/>
        <v>1</v>
      </c>
      <c r="K39" s="73" t="s">
        <v>64</v>
      </c>
      <c r="L39" s="73" t="s">
        <v>7</v>
      </c>
      <c r="M39" s="74"/>
      <c r="N39" s="69"/>
      <c r="O39" s="69"/>
      <c r="P39" s="75"/>
      <c r="Q39" s="69"/>
      <c r="R39" s="69"/>
      <c r="S39" s="75"/>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7">
        <f t="shared" si="1"/>
        <v>847172.5</v>
      </c>
      <c r="BB39" s="58">
        <f t="shared" si="2"/>
        <v>847172.5</v>
      </c>
      <c r="BC39" s="57" t="str">
        <f t="shared" si="3"/>
        <v>INR  Eight Lakh Forty Seven Thousand One Hundred &amp; Seventy Two  and Paise Fifty Only</v>
      </c>
      <c r="BD39" s="80"/>
      <c r="BE39" s="80">
        <f t="shared" si="4"/>
        <v>0</v>
      </c>
      <c r="BF39" s="80">
        <f t="shared" si="5"/>
        <v>437.77</v>
      </c>
      <c r="IC39" s="16"/>
      <c r="ID39" s="16"/>
      <c r="IE39" s="16"/>
      <c r="IF39" s="16"/>
      <c r="IG39" s="16"/>
    </row>
    <row r="40" spans="1:241" s="15" customFormat="1" ht="114">
      <c r="A40" s="61">
        <v>28</v>
      </c>
      <c r="B40" s="87" t="s">
        <v>418</v>
      </c>
      <c r="C40" s="64" t="s">
        <v>79</v>
      </c>
      <c r="D40" s="81">
        <v>1935.2</v>
      </c>
      <c r="E40" s="82" t="s">
        <v>291</v>
      </c>
      <c r="F40" s="83">
        <v>458.14</v>
      </c>
      <c r="G40" s="69"/>
      <c r="H40" s="70"/>
      <c r="I40" s="71" t="s">
        <v>39</v>
      </c>
      <c r="J40" s="72">
        <f t="shared" si="0"/>
        <v>1</v>
      </c>
      <c r="K40" s="73" t="s">
        <v>64</v>
      </c>
      <c r="L40" s="73" t="s">
        <v>7</v>
      </c>
      <c r="M40" s="74"/>
      <c r="N40" s="69"/>
      <c r="O40" s="69"/>
      <c r="P40" s="75"/>
      <c r="Q40" s="69"/>
      <c r="R40" s="69"/>
      <c r="S40" s="75"/>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7">
        <f t="shared" si="1"/>
        <v>886592.53</v>
      </c>
      <c r="BB40" s="58">
        <f t="shared" si="2"/>
        <v>886592.53</v>
      </c>
      <c r="BC40" s="57" t="str">
        <f t="shared" si="3"/>
        <v>INR  Eight Lakh Eighty Six Thousand Five Hundred &amp; Ninety Two  and Paise Fifty Three Only</v>
      </c>
      <c r="BD40" s="80"/>
      <c r="BE40" s="80">
        <f t="shared" si="4"/>
        <v>0</v>
      </c>
      <c r="BF40" s="80">
        <f t="shared" si="5"/>
        <v>458.14</v>
      </c>
      <c r="IC40" s="16"/>
      <c r="ID40" s="16"/>
      <c r="IE40" s="16"/>
      <c r="IF40" s="16"/>
      <c r="IG40" s="16"/>
    </row>
    <row r="41" spans="1:241" s="15" customFormat="1" ht="114">
      <c r="A41" s="61">
        <v>29</v>
      </c>
      <c r="B41" s="87" t="s">
        <v>419</v>
      </c>
      <c r="C41" s="64" t="s">
        <v>80</v>
      </c>
      <c r="D41" s="81">
        <v>1935.2</v>
      </c>
      <c r="E41" s="82" t="s">
        <v>291</v>
      </c>
      <c r="F41" s="83">
        <v>478.5</v>
      </c>
      <c r="G41" s="69"/>
      <c r="H41" s="70"/>
      <c r="I41" s="71" t="s">
        <v>39</v>
      </c>
      <c r="J41" s="72">
        <f t="shared" si="0"/>
        <v>1</v>
      </c>
      <c r="K41" s="73" t="s">
        <v>64</v>
      </c>
      <c r="L41" s="73" t="s">
        <v>7</v>
      </c>
      <c r="M41" s="74"/>
      <c r="N41" s="69"/>
      <c r="O41" s="69"/>
      <c r="P41" s="75"/>
      <c r="Q41" s="69"/>
      <c r="R41" s="69"/>
      <c r="S41" s="75"/>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7">
        <f t="shared" si="1"/>
        <v>925993.2</v>
      </c>
      <c r="BB41" s="58">
        <f t="shared" si="2"/>
        <v>925993.2</v>
      </c>
      <c r="BC41" s="57" t="str">
        <f t="shared" si="3"/>
        <v>INR  Nine Lakh Twenty Five Thousand Nine Hundred &amp; Ninety Three  and Paise Twenty Only</v>
      </c>
      <c r="BD41" s="80"/>
      <c r="BE41" s="80">
        <f t="shared" si="4"/>
        <v>0</v>
      </c>
      <c r="BF41" s="80">
        <f t="shared" si="5"/>
        <v>478.5</v>
      </c>
      <c r="IC41" s="16"/>
      <c r="ID41" s="16"/>
      <c r="IE41" s="16"/>
      <c r="IF41" s="16"/>
      <c r="IG41" s="16"/>
    </row>
    <row r="42" spans="1:241" s="15" customFormat="1" ht="114">
      <c r="A42" s="61">
        <v>30</v>
      </c>
      <c r="B42" s="87" t="s">
        <v>420</v>
      </c>
      <c r="C42" s="64" t="s">
        <v>81</v>
      </c>
      <c r="D42" s="81">
        <v>1935.2</v>
      </c>
      <c r="E42" s="82" t="s">
        <v>291</v>
      </c>
      <c r="F42" s="83">
        <v>498.86</v>
      </c>
      <c r="G42" s="69"/>
      <c r="H42" s="70"/>
      <c r="I42" s="71" t="s">
        <v>39</v>
      </c>
      <c r="J42" s="72">
        <f t="shared" si="0"/>
        <v>1</v>
      </c>
      <c r="K42" s="73" t="s">
        <v>64</v>
      </c>
      <c r="L42" s="73" t="s">
        <v>7</v>
      </c>
      <c r="M42" s="74"/>
      <c r="N42" s="69"/>
      <c r="O42" s="69"/>
      <c r="P42" s="75"/>
      <c r="Q42" s="69"/>
      <c r="R42" s="69"/>
      <c r="S42" s="75"/>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7">
        <f t="shared" si="1"/>
        <v>965393.87</v>
      </c>
      <c r="BB42" s="58">
        <f t="shared" si="2"/>
        <v>965393.87</v>
      </c>
      <c r="BC42" s="57" t="str">
        <f t="shared" si="3"/>
        <v>INR  Nine Lakh Sixty Five Thousand Three Hundred &amp; Ninety Three  and Paise Eighty Seven Only</v>
      </c>
      <c r="BD42" s="80"/>
      <c r="BE42" s="80">
        <f t="shared" si="4"/>
        <v>0</v>
      </c>
      <c r="BF42" s="80">
        <f t="shared" si="5"/>
        <v>498.86</v>
      </c>
      <c r="IC42" s="16"/>
      <c r="ID42" s="16"/>
      <c r="IE42" s="16"/>
      <c r="IF42" s="16"/>
      <c r="IG42" s="16"/>
    </row>
    <row r="43" spans="1:241" s="15" customFormat="1" ht="114">
      <c r="A43" s="61">
        <v>31</v>
      </c>
      <c r="B43" s="87" t="s">
        <v>421</v>
      </c>
      <c r="C43" s="64" t="s">
        <v>82</v>
      </c>
      <c r="D43" s="81">
        <v>1935.2</v>
      </c>
      <c r="E43" s="82" t="s">
        <v>291</v>
      </c>
      <c r="F43" s="83">
        <v>523.75</v>
      </c>
      <c r="G43" s="69"/>
      <c r="H43" s="70"/>
      <c r="I43" s="71" t="s">
        <v>39</v>
      </c>
      <c r="J43" s="72">
        <f t="shared" si="0"/>
        <v>1</v>
      </c>
      <c r="K43" s="73" t="s">
        <v>64</v>
      </c>
      <c r="L43" s="73" t="s">
        <v>7</v>
      </c>
      <c r="M43" s="74"/>
      <c r="N43" s="69"/>
      <c r="O43" s="69"/>
      <c r="P43" s="75"/>
      <c r="Q43" s="69"/>
      <c r="R43" s="69"/>
      <c r="S43" s="75"/>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7">
        <f t="shared" si="1"/>
        <v>1013561</v>
      </c>
      <c r="BB43" s="58">
        <f t="shared" si="2"/>
        <v>1013561</v>
      </c>
      <c r="BC43" s="57" t="str">
        <f t="shared" si="3"/>
        <v>INR  Ten Lakh Thirteen Thousand Five Hundred &amp; Sixty One  Only</v>
      </c>
      <c r="BD43" s="80"/>
      <c r="BE43" s="80">
        <f t="shared" si="4"/>
        <v>0</v>
      </c>
      <c r="BF43" s="80">
        <f t="shared" si="5"/>
        <v>523.75</v>
      </c>
      <c r="IC43" s="16"/>
      <c r="ID43" s="16"/>
      <c r="IE43" s="16"/>
      <c r="IF43" s="16"/>
      <c r="IG43" s="16"/>
    </row>
    <row r="44" spans="1:241" s="15" customFormat="1" ht="114">
      <c r="A44" s="61">
        <v>32</v>
      </c>
      <c r="B44" s="87" t="s">
        <v>422</v>
      </c>
      <c r="C44" s="64" t="s">
        <v>83</v>
      </c>
      <c r="D44" s="81">
        <v>300</v>
      </c>
      <c r="E44" s="82" t="s">
        <v>291</v>
      </c>
      <c r="F44" s="83">
        <v>548.63</v>
      </c>
      <c r="G44" s="69"/>
      <c r="H44" s="70"/>
      <c r="I44" s="71" t="s">
        <v>39</v>
      </c>
      <c r="J44" s="72">
        <f t="shared" si="0"/>
        <v>1</v>
      </c>
      <c r="K44" s="73" t="s">
        <v>64</v>
      </c>
      <c r="L44" s="73" t="s">
        <v>7</v>
      </c>
      <c r="M44" s="74"/>
      <c r="N44" s="69"/>
      <c r="O44" s="69"/>
      <c r="P44" s="75"/>
      <c r="Q44" s="69"/>
      <c r="R44" s="69"/>
      <c r="S44" s="75"/>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7">
        <f t="shared" si="1"/>
        <v>164589</v>
      </c>
      <c r="BB44" s="58">
        <f t="shared" si="2"/>
        <v>164589</v>
      </c>
      <c r="BC44" s="57" t="str">
        <f t="shared" si="3"/>
        <v>INR  One Lakh Sixty Four Thousand Five Hundred &amp; Eighty Nine  Only</v>
      </c>
      <c r="BD44" s="80"/>
      <c r="BE44" s="80">
        <f t="shared" si="4"/>
        <v>0</v>
      </c>
      <c r="BF44" s="80">
        <f t="shared" si="5"/>
        <v>548.63</v>
      </c>
      <c r="IC44" s="16"/>
      <c r="ID44" s="16"/>
      <c r="IE44" s="16"/>
      <c r="IF44" s="16"/>
      <c r="IG44" s="16"/>
    </row>
    <row r="45" spans="1:241" s="15" customFormat="1" ht="202.5" customHeight="1">
      <c r="A45" s="61">
        <v>33</v>
      </c>
      <c r="B45" s="87" t="s">
        <v>423</v>
      </c>
      <c r="C45" s="64" t="s">
        <v>84</v>
      </c>
      <c r="D45" s="81">
        <v>232.284</v>
      </c>
      <c r="E45" s="82" t="s">
        <v>599</v>
      </c>
      <c r="F45" s="83">
        <v>80785.78</v>
      </c>
      <c r="G45" s="69"/>
      <c r="H45" s="70"/>
      <c r="I45" s="71" t="s">
        <v>39</v>
      </c>
      <c r="J45" s="72">
        <f t="shared" si="0"/>
        <v>1</v>
      </c>
      <c r="K45" s="73" t="s">
        <v>64</v>
      </c>
      <c r="L45" s="73" t="s">
        <v>7</v>
      </c>
      <c r="M45" s="74"/>
      <c r="N45" s="69"/>
      <c r="O45" s="69"/>
      <c r="P45" s="75"/>
      <c r="Q45" s="69"/>
      <c r="R45" s="69"/>
      <c r="S45" s="75"/>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7">
        <f t="shared" si="1"/>
        <v>18765244.12</v>
      </c>
      <c r="BB45" s="58">
        <f t="shared" si="2"/>
        <v>18765244.12</v>
      </c>
      <c r="BC45" s="57" t="str">
        <f t="shared" si="3"/>
        <v>INR  One Crore Eighty Seven Lakh Sixty Five Thousand Two Hundred &amp; Forty Four  and Paise Twelve Only</v>
      </c>
      <c r="BD45" s="80"/>
      <c r="BE45" s="80">
        <f t="shared" si="4"/>
        <v>0</v>
      </c>
      <c r="BF45" s="80">
        <f t="shared" si="5"/>
        <v>80785.78</v>
      </c>
      <c r="IC45" s="16"/>
      <c r="ID45" s="16"/>
      <c r="IE45" s="16"/>
      <c r="IF45" s="16"/>
      <c r="IG45" s="16"/>
    </row>
    <row r="46" spans="1:241" s="15" customFormat="1" ht="183.75" customHeight="1">
      <c r="A46" s="61">
        <v>34</v>
      </c>
      <c r="B46" s="87" t="s">
        <v>888</v>
      </c>
      <c r="C46" s="64" t="s">
        <v>85</v>
      </c>
      <c r="D46" s="81">
        <v>31.195</v>
      </c>
      <c r="E46" s="82" t="s">
        <v>599</v>
      </c>
      <c r="F46" s="83">
        <v>81328.76</v>
      </c>
      <c r="G46" s="69"/>
      <c r="H46" s="70"/>
      <c r="I46" s="71" t="s">
        <v>39</v>
      </c>
      <c r="J46" s="72">
        <f t="shared" si="0"/>
        <v>1</v>
      </c>
      <c r="K46" s="73" t="s">
        <v>64</v>
      </c>
      <c r="L46" s="73" t="s">
        <v>7</v>
      </c>
      <c r="M46" s="74"/>
      <c r="N46" s="69"/>
      <c r="O46" s="69"/>
      <c r="P46" s="75"/>
      <c r="Q46" s="69"/>
      <c r="R46" s="69"/>
      <c r="S46" s="75"/>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7">
        <f t="shared" si="1"/>
        <v>2537050.67</v>
      </c>
      <c r="BB46" s="58">
        <f t="shared" si="2"/>
        <v>2537050.67</v>
      </c>
      <c r="BC46" s="57" t="str">
        <f t="shared" si="3"/>
        <v>INR  Twenty Five Lakh Thirty Seven Thousand  &amp;Fifty  and Paise Sixty Seven Only</v>
      </c>
      <c r="BD46" s="80"/>
      <c r="BE46" s="80">
        <f t="shared" si="4"/>
        <v>0</v>
      </c>
      <c r="BF46" s="80">
        <f t="shared" si="5"/>
        <v>81328.76</v>
      </c>
      <c r="IC46" s="16"/>
      <c r="ID46" s="16"/>
      <c r="IE46" s="16"/>
      <c r="IF46" s="16"/>
      <c r="IG46" s="16"/>
    </row>
    <row r="47" spans="1:241" s="15" customFormat="1" ht="190.5" customHeight="1">
      <c r="A47" s="61">
        <v>35</v>
      </c>
      <c r="B47" s="87" t="s">
        <v>889</v>
      </c>
      <c r="C47" s="64" t="s">
        <v>86</v>
      </c>
      <c r="D47" s="81">
        <v>29.195</v>
      </c>
      <c r="E47" s="82" t="s">
        <v>599</v>
      </c>
      <c r="F47" s="83">
        <v>81871.73</v>
      </c>
      <c r="G47" s="69"/>
      <c r="H47" s="70"/>
      <c r="I47" s="71" t="s">
        <v>39</v>
      </c>
      <c r="J47" s="72">
        <f t="shared" si="0"/>
        <v>1</v>
      </c>
      <c r="K47" s="73" t="s">
        <v>64</v>
      </c>
      <c r="L47" s="73" t="s">
        <v>7</v>
      </c>
      <c r="M47" s="74"/>
      <c r="N47" s="69"/>
      <c r="O47" s="69"/>
      <c r="P47" s="75"/>
      <c r="Q47" s="69"/>
      <c r="R47" s="69"/>
      <c r="S47" s="75"/>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7">
        <f t="shared" si="1"/>
        <v>2390245.16</v>
      </c>
      <c r="BB47" s="58">
        <f t="shared" si="2"/>
        <v>2390245.16</v>
      </c>
      <c r="BC47" s="57" t="str">
        <f t="shared" si="3"/>
        <v>INR  Twenty Three Lakh Ninety Thousand Two Hundred &amp; Forty Five  and Paise Sixteen Only</v>
      </c>
      <c r="BD47" s="80"/>
      <c r="BE47" s="80">
        <f t="shared" si="4"/>
        <v>0</v>
      </c>
      <c r="BF47" s="80">
        <f t="shared" si="5"/>
        <v>81871.73</v>
      </c>
      <c r="IC47" s="16"/>
      <c r="ID47" s="16"/>
      <c r="IE47" s="16"/>
      <c r="IF47" s="16"/>
      <c r="IG47" s="16"/>
    </row>
    <row r="48" spans="1:241" s="15" customFormat="1" ht="186" customHeight="1">
      <c r="A48" s="61">
        <v>36</v>
      </c>
      <c r="B48" s="87" t="s">
        <v>890</v>
      </c>
      <c r="C48" s="64" t="s">
        <v>87</v>
      </c>
      <c r="D48" s="81">
        <v>29.195</v>
      </c>
      <c r="E48" s="82" t="s">
        <v>599</v>
      </c>
      <c r="F48" s="83">
        <v>82414.71</v>
      </c>
      <c r="G48" s="69"/>
      <c r="H48" s="70"/>
      <c r="I48" s="71" t="s">
        <v>39</v>
      </c>
      <c r="J48" s="72">
        <f t="shared" si="0"/>
        <v>1</v>
      </c>
      <c r="K48" s="73" t="s">
        <v>64</v>
      </c>
      <c r="L48" s="73" t="s">
        <v>7</v>
      </c>
      <c r="M48" s="74"/>
      <c r="N48" s="69"/>
      <c r="O48" s="69"/>
      <c r="P48" s="75"/>
      <c r="Q48" s="69"/>
      <c r="R48" s="69"/>
      <c r="S48" s="75"/>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7">
        <f t="shared" si="1"/>
        <v>2406097.46</v>
      </c>
      <c r="BB48" s="58">
        <f t="shared" si="2"/>
        <v>2406097.46</v>
      </c>
      <c r="BC48" s="57" t="str">
        <f t="shared" si="3"/>
        <v>INR  Twenty Four Lakh Six Thousand  &amp;Ninety Seven  and Paise Forty Six Only</v>
      </c>
      <c r="BD48" s="80"/>
      <c r="BE48" s="80">
        <f t="shared" si="4"/>
        <v>0</v>
      </c>
      <c r="BF48" s="80">
        <f t="shared" si="5"/>
        <v>82414.71</v>
      </c>
      <c r="IC48" s="16"/>
      <c r="ID48" s="16"/>
      <c r="IE48" s="16"/>
      <c r="IF48" s="16"/>
      <c r="IG48" s="16"/>
    </row>
    <row r="49" spans="1:241" s="15" customFormat="1" ht="189.75" customHeight="1">
      <c r="A49" s="61">
        <v>37</v>
      </c>
      <c r="B49" s="87" t="s">
        <v>891</v>
      </c>
      <c r="C49" s="64" t="s">
        <v>88</v>
      </c>
      <c r="D49" s="81">
        <v>28.504</v>
      </c>
      <c r="E49" s="82" t="s">
        <v>599</v>
      </c>
      <c r="F49" s="83">
        <v>82957.68</v>
      </c>
      <c r="G49" s="69"/>
      <c r="H49" s="70"/>
      <c r="I49" s="71" t="s">
        <v>39</v>
      </c>
      <c r="J49" s="72">
        <f t="shared" si="0"/>
        <v>1</v>
      </c>
      <c r="K49" s="73" t="s">
        <v>64</v>
      </c>
      <c r="L49" s="73" t="s">
        <v>7</v>
      </c>
      <c r="M49" s="74"/>
      <c r="N49" s="69"/>
      <c r="O49" s="69"/>
      <c r="P49" s="75"/>
      <c r="Q49" s="69"/>
      <c r="R49" s="69"/>
      <c r="S49" s="75"/>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7">
        <f t="shared" si="1"/>
        <v>2364625.71</v>
      </c>
      <c r="BB49" s="58">
        <f t="shared" si="2"/>
        <v>2364625.71</v>
      </c>
      <c r="BC49" s="57" t="str">
        <f t="shared" si="3"/>
        <v>INR  Twenty Three Lakh Sixty Four Thousand Six Hundred &amp; Twenty Five  and Paise Seventy One Only</v>
      </c>
      <c r="BD49" s="80"/>
      <c r="BE49" s="80">
        <f t="shared" si="4"/>
        <v>0</v>
      </c>
      <c r="BF49" s="80">
        <f t="shared" si="5"/>
        <v>82957.68</v>
      </c>
      <c r="IC49" s="16"/>
      <c r="ID49" s="16"/>
      <c r="IE49" s="16"/>
      <c r="IF49" s="16"/>
      <c r="IG49" s="16"/>
    </row>
    <row r="50" spans="1:241" s="15" customFormat="1" ht="174" customHeight="1">
      <c r="A50" s="61">
        <v>38</v>
      </c>
      <c r="B50" s="87" t="s">
        <v>424</v>
      </c>
      <c r="C50" s="64" t="s">
        <v>89</v>
      </c>
      <c r="D50" s="81">
        <v>28.504</v>
      </c>
      <c r="E50" s="82" t="s">
        <v>599</v>
      </c>
      <c r="F50" s="83">
        <v>83591.16</v>
      </c>
      <c r="G50" s="69"/>
      <c r="H50" s="70"/>
      <c r="I50" s="71" t="s">
        <v>39</v>
      </c>
      <c r="J50" s="72">
        <f t="shared" si="0"/>
        <v>1</v>
      </c>
      <c r="K50" s="73" t="s">
        <v>64</v>
      </c>
      <c r="L50" s="73" t="s">
        <v>7</v>
      </c>
      <c r="M50" s="74"/>
      <c r="N50" s="69"/>
      <c r="O50" s="69"/>
      <c r="P50" s="75"/>
      <c r="Q50" s="69"/>
      <c r="R50" s="69"/>
      <c r="S50" s="75"/>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7">
        <f t="shared" si="1"/>
        <v>2382682.42</v>
      </c>
      <c r="BB50" s="58">
        <f t="shared" si="2"/>
        <v>2382682.42</v>
      </c>
      <c r="BC50" s="57" t="str">
        <f t="shared" si="3"/>
        <v>INR  Twenty Three Lakh Eighty Two Thousand Six Hundred &amp; Eighty Two  and Paise Forty Two Only</v>
      </c>
      <c r="BD50" s="80"/>
      <c r="BE50" s="80">
        <f t="shared" si="4"/>
        <v>0</v>
      </c>
      <c r="BF50" s="80">
        <f t="shared" si="5"/>
        <v>83591.16</v>
      </c>
      <c r="IC50" s="16"/>
      <c r="ID50" s="16"/>
      <c r="IE50" s="16"/>
      <c r="IF50" s="16"/>
      <c r="IG50" s="16"/>
    </row>
    <row r="51" spans="1:241" s="15" customFormat="1" ht="186" customHeight="1">
      <c r="A51" s="61">
        <v>39</v>
      </c>
      <c r="B51" s="87" t="s">
        <v>892</v>
      </c>
      <c r="C51" s="64" t="s">
        <v>90</v>
      </c>
      <c r="D51" s="81">
        <v>2.698</v>
      </c>
      <c r="E51" s="82" t="s">
        <v>599</v>
      </c>
      <c r="F51" s="83">
        <v>84224.63</v>
      </c>
      <c r="G51" s="69"/>
      <c r="H51" s="70"/>
      <c r="I51" s="71" t="s">
        <v>39</v>
      </c>
      <c r="J51" s="72">
        <f t="shared" si="0"/>
        <v>1</v>
      </c>
      <c r="K51" s="73" t="s">
        <v>64</v>
      </c>
      <c r="L51" s="73" t="s">
        <v>7</v>
      </c>
      <c r="M51" s="74"/>
      <c r="N51" s="69"/>
      <c r="O51" s="69"/>
      <c r="P51" s="75"/>
      <c r="Q51" s="69"/>
      <c r="R51" s="69"/>
      <c r="S51" s="75"/>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7">
        <f t="shared" si="1"/>
        <v>227238.05</v>
      </c>
      <c r="BB51" s="58">
        <f t="shared" si="2"/>
        <v>227238.05</v>
      </c>
      <c r="BC51" s="57" t="str">
        <f t="shared" si="3"/>
        <v>INR  Two Lakh Twenty Seven Thousand Two Hundred &amp; Thirty Eight  and Paise Five Only</v>
      </c>
      <c r="BD51" s="80"/>
      <c r="BE51" s="80">
        <f t="shared" si="4"/>
        <v>0</v>
      </c>
      <c r="BF51" s="80">
        <f t="shared" si="5"/>
        <v>84224.63</v>
      </c>
      <c r="IC51" s="16"/>
      <c r="ID51" s="16"/>
      <c r="IE51" s="16"/>
      <c r="IF51" s="16"/>
      <c r="IG51" s="16"/>
    </row>
    <row r="52" spans="1:241" s="15" customFormat="1" ht="342" customHeight="1">
      <c r="A52" s="61">
        <v>40</v>
      </c>
      <c r="B52" s="87" t="s">
        <v>909</v>
      </c>
      <c r="C52" s="64" t="s">
        <v>91</v>
      </c>
      <c r="D52" s="81">
        <v>5637.5</v>
      </c>
      <c r="E52" s="82" t="s">
        <v>286</v>
      </c>
      <c r="F52" s="83">
        <v>2701.44</v>
      </c>
      <c r="G52" s="69"/>
      <c r="H52" s="70"/>
      <c r="I52" s="71" t="s">
        <v>39</v>
      </c>
      <c r="J52" s="72">
        <f t="shared" si="0"/>
        <v>1</v>
      </c>
      <c r="K52" s="73" t="s">
        <v>64</v>
      </c>
      <c r="L52" s="73" t="s">
        <v>7</v>
      </c>
      <c r="M52" s="74"/>
      <c r="N52" s="69"/>
      <c r="O52" s="69"/>
      <c r="P52" s="75"/>
      <c r="Q52" s="69"/>
      <c r="R52" s="69"/>
      <c r="S52" s="75"/>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7">
        <f t="shared" si="1"/>
        <v>15229368</v>
      </c>
      <c r="BB52" s="58">
        <f t="shared" si="2"/>
        <v>15229368</v>
      </c>
      <c r="BC52" s="57" t="str">
        <f t="shared" si="3"/>
        <v>INR  One Crore Fifty Two Lakh Twenty Nine Thousand Three Hundred &amp; Sixty Eight  Only</v>
      </c>
      <c r="BD52" s="80"/>
      <c r="BE52" s="80">
        <f t="shared" si="4"/>
        <v>0</v>
      </c>
      <c r="BF52" s="80">
        <f t="shared" si="5"/>
        <v>2701.44</v>
      </c>
      <c r="IC52" s="16"/>
      <c r="ID52" s="16"/>
      <c r="IE52" s="16"/>
      <c r="IF52" s="16"/>
      <c r="IG52" s="16"/>
    </row>
    <row r="53" spans="1:241" s="15" customFormat="1" ht="366" customHeight="1">
      <c r="A53" s="61">
        <v>41</v>
      </c>
      <c r="B53" s="87" t="s">
        <v>425</v>
      </c>
      <c r="C53" s="64" t="s">
        <v>92</v>
      </c>
      <c r="D53" s="81">
        <v>1094.94</v>
      </c>
      <c r="E53" s="82" t="s">
        <v>600</v>
      </c>
      <c r="F53" s="83">
        <v>8734.01</v>
      </c>
      <c r="G53" s="69"/>
      <c r="H53" s="70"/>
      <c r="I53" s="71" t="s">
        <v>39</v>
      </c>
      <c r="J53" s="72">
        <f t="shared" si="0"/>
        <v>1</v>
      </c>
      <c r="K53" s="73" t="s">
        <v>64</v>
      </c>
      <c r="L53" s="73" t="s">
        <v>7</v>
      </c>
      <c r="M53" s="74"/>
      <c r="N53" s="69"/>
      <c r="O53" s="69"/>
      <c r="P53" s="75"/>
      <c r="Q53" s="69"/>
      <c r="R53" s="69"/>
      <c r="S53" s="75"/>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7">
        <f t="shared" si="1"/>
        <v>9563216.91</v>
      </c>
      <c r="BB53" s="58">
        <f t="shared" si="2"/>
        <v>9563216.91</v>
      </c>
      <c r="BC53" s="57" t="str">
        <f t="shared" si="3"/>
        <v>INR  Ninety Five Lakh Sixty Three Thousand Two Hundred &amp; Sixteen  and Paise Ninety One Only</v>
      </c>
      <c r="BD53" s="80"/>
      <c r="BE53" s="80">
        <f t="shared" si="4"/>
        <v>0</v>
      </c>
      <c r="BF53" s="80">
        <f t="shared" si="5"/>
        <v>8734.01</v>
      </c>
      <c r="IC53" s="16"/>
      <c r="ID53" s="16"/>
      <c r="IE53" s="16"/>
      <c r="IF53" s="16"/>
      <c r="IG53" s="16"/>
    </row>
    <row r="54" spans="1:241" s="15" customFormat="1" ht="371.25" customHeight="1">
      <c r="A54" s="61">
        <v>42</v>
      </c>
      <c r="B54" s="87" t="s">
        <v>426</v>
      </c>
      <c r="C54" s="64" t="s">
        <v>93</v>
      </c>
      <c r="D54" s="81">
        <v>233.207</v>
      </c>
      <c r="E54" s="82" t="s">
        <v>600</v>
      </c>
      <c r="F54" s="83">
        <v>8756.63</v>
      </c>
      <c r="G54" s="69"/>
      <c r="H54" s="70"/>
      <c r="I54" s="71" t="s">
        <v>39</v>
      </c>
      <c r="J54" s="72">
        <f t="shared" si="0"/>
        <v>1</v>
      </c>
      <c r="K54" s="73" t="s">
        <v>64</v>
      </c>
      <c r="L54" s="73" t="s">
        <v>7</v>
      </c>
      <c r="M54" s="74"/>
      <c r="N54" s="69"/>
      <c r="O54" s="69"/>
      <c r="P54" s="75"/>
      <c r="Q54" s="69"/>
      <c r="R54" s="69"/>
      <c r="S54" s="75"/>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7">
        <f t="shared" si="1"/>
        <v>2042107.41</v>
      </c>
      <c r="BB54" s="58">
        <f t="shared" si="2"/>
        <v>2042107.41</v>
      </c>
      <c r="BC54" s="57" t="str">
        <f t="shared" si="3"/>
        <v>INR  Twenty Lakh Forty Two Thousand One Hundred &amp; Seven  and Paise Forty One Only</v>
      </c>
      <c r="BD54" s="80"/>
      <c r="BE54" s="80">
        <f t="shared" si="4"/>
        <v>0</v>
      </c>
      <c r="BF54" s="80">
        <f t="shared" si="5"/>
        <v>8756.63</v>
      </c>
      <c r="IC54" s="16"/>
      <c r="ID54" s="16"/>
      <c r="IE54" s="16"/>
      <c r="IF54" s="16"/>
      <c r="IG54" s="16"/>
    </row>
    <row r="55" spans="1:241" s="15" customFormat="1" ht="375" customHeight="1">
      <c r="A55" s="61">
        <v>43</v>
      </c>
      <c r="B55" s="87" t="s">
        <v>427</v>
      </c>
      <c r="C55" s="64" t="s">
        <v>94</v>
      </c>
      <c r="D55" s="81">
        <v>216.52</v>
      </c>
      <c r="E55" s="82" t="s">
        <v>600</v>
      </c>
      <c r="F55" s="83">
        <v>8779.25</v>
      </c>
      <c r="G55" s="69"/>
      <c r="H55" s="70"/>
      <c r="I55" s="71" t="s">
        <v>39</v>
      </c>
      <c r="J55" s="72">
        <f t="shared" si="0"/>
        <v>1</v>
      </c>
      <c r="K55" s="73" t="s">
        <v>64</v>
      </c>
      <c r="L55" s="73" t="s">
        <v>7</v>
      </c>
      <c r="M55" s="74"/>
      <c r="N55" s="69"/>
      <c r="O55" s="69"/>
      <c r="P55" s="75"/>
      <c r="Q55" s="69"/>
      <c r="R55" s="69"/>
      <c r="S55" s="75"/>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7">
        <f t="shared" si="1"/>
        <v>1900883.21</v>
      </c>
      <c r="BB55" s="58">
        <f t="shared" si="2"/>
        <v>1900883.21</v>
      </c>
      <c r="BC55" s="57" t="str">
        <f t="shared" si="3"/>
        <v>INR  Nineteen Lakh Eight Hundred &amp; Eighty Three  and Paise Twenty One Only</v>
      </c>
      <c r="BD55" s="80"/>
      <c r="BE55" s="80">
        <f t="shared" si="4"/>
        <v>0</v>
      </c>
      <c r="BF55" s="80">
        <f t="shared" si="5"/>
        <v>8779.25</v>
      </c>
      <c r="IC55" s="16"/>
      <c r="ID55" s="16"/>
      <c r="IE55" s="16"/>
      <c r="IF55" s="16"/>
      <c r="IG55" s="16"/>
    </row>
    <row r="56" spans="1:241" s="15" customFormat="1" ht="366.75" customHeight="1">
      <c r="A56" s="61">
        <v>44</v>
      </c>
      <c r="B56" s="87" t="s">
        <v>428</v>
      </c>
      <c r="C56" s="64" t="s">
        <v>95</v>
      </c>
      <c r="D56" s="81">
        <v>216.52</v>
      </c>
      <c r="E56" s="82" t="s">
        <v>600</v>
      </c>
      <c r="F56" s="83">
        <v>8801.88</v>
      </c>
      <c r="G56" s="69"/>
      <c r="H56" s="70"/>
      <c r="I56" s="71" t="s">
        <v>39</v>
      </c>
      <c r="J56" s="72">
        <f t="shared" si="0"/>
        <v>1</v>
      </c>
      <c r="K56" s="73" t="s">
        <v>64</v>
      </c>
      <c r="L56" s="73" t="s">
        <v>7</v>
      </c>
      <c r="M56" s="74"/>
      <c r="N56" s="69"/>
      <c r="O56" s="69"/>
      <c r="P56" s="75"/>
      <c r="Q56" s="69"/>
      <c r="R56" s="69"/>
      <c r="S56" s="75"/>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7">
        <f t="shared" si="1"/>
        <v>1905783.06</v>
      </c>
      <c r="BB56" s="58">
        <f t="shared" si="2"/>
        <v>1905783.06</v>
      </c>
      <c r="BC56" s="57" t="str">
        <f t="shared" si="3"/>
        <v>INR  Nineteen Lakh Five Thousand Seven Hundred &amp; Eighty Three  and Paise Six Only</v>
      </c>
      <c r="BD56" s="80"/>
      <c r="BE56" s="80">
        <f t="shared" si="4"/>
        <v>0</v>
      </c>
      <c r="BF56" s="80">
        <f t="shared" si="5"/>
        <v>8801.88</v>
      </c>
      <c r="IC56" s="16"/>
      <c r="ID56" s="16"/>
      <c r="IE56" s="16"/>
      <c r="IF56" s="16"/>
      <c r="IG56" s="16"/>
    </row>
    <row r="57" spans="1:241" s="15" customFormat="1" ht="370.5" customHeight="1">
      <c r="A57" s="61">
        <v>45</v>
      </c>
      <c r="B57" s="87" t="s">
        <v>429</v>
      </c>
      <c r="C57" s="64" t="s">
        <v>96</v>
      </c>
      <c r="D57" s="81">
        <v>211.02</v>
      </c>
      <c r="E57" s="82" t="s">
        <v>600</v>
      </c>
      <c r="F57" s="83">
        <v>8824.5</v>
      </c>
      <c r="G57" s="69"/>
      <c r="H57" s="70"/>
      <c r="I57" s="71" t="s">
        <v>39</v>
      </c>
      <c r="J57" s="72">
        <f t="shared" si="0"/>
        <v>1</v>
      </c>
      <c r="K57" s="73" t="s">
        <v>64</v>
      </c>
      <c r="L57" s="73" t="s">
        <v>7</v>
      </c>
      <c r="M57" s="74"/>
      <c r="N57" s="69"/>
      <c r="O57" s="69"/>
      <c r="P57" s="75"/>
      <c r="Q57" s="69"/>
      <c r="R57" s="69"/>
      <c r="S57" s="75"/>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7">
        <f t="shared" si="1"/>
        <v>1862145.99</v>
      </c>
      <c r="BB57" s="58">
        <f t="shared" si="2"/>
        <v>1862145.99</v>
      </c>
      <c r="BC57" s="57" t="str">
        <f t="shared" si="3"/>
        <v>INR  Eighteen Lakh Sixty Two Thousand One Hundred &amp; Forty Five  and Paise Ninety Nine Only</v>
      </c>
      <c r="BD57" s="80"/>
      <c r="BE57" s="80">
        <f t="shared" si="4"/>
        <v>0</v>
      </c>
      <c r="BF57" s="80">
        <f t="shared" si="5"/>
        <v>8824.5</v>
      </c>
      <c r="IC57" s="16"/>
      <c r="ID57" s="16"/>
      <c r="IE57" s="16"/>
      <c r="IF57" s="16"/>
      <c r="IG57" s="16"/>
    </row>
    <row r="58" spans="1:241" s="15" customFormat="1" ht="370.5" customHeight="1">
      <c r="A58" s="61">
        <v>46</v>
      </c>
      <c r="B58" s="87" t="s">
        <v>430</v>
      </c>
      <c r="C58" s="64" t="s">
        <v>97</v>
      </c>
      <c r="D58" s="81">
        <v>211.02</v>
      </c>
      <c r="E58" s="82" t="s">
        <v>600</v>
      </c>
      <c r="F58" s="83">
        <v>8847.13</v>
      </c>
      <c r="G58" s="69"/>
      <c r="H58" s="70"/>
      <c r="I58" s="71" t="s">
        <v>39</v>
      </c>
      <c r="J58" s="72">
        <f t="shared" si="0"/>
        <v>1</v>
      </c>
      <c r="K58" s="73" t="s">
        <v>64</v>
      </c>
      <c r="L58" s="73" t="s">
        <v>7</v>
      </c>
      <c r="M58" s="74"/>
      <c r="N58" s="69"/>
      <c r="O58" s="69"/>
      <c r="P58" s="75"/>
      <c r="Q58" s="69"/>
      <c r="R58" s="69"/>
      <c r="S58" s="75"/>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7">
        <f t="shared" si="1"/>
        <v>1866921.37</v>
      </c>
      <c r="BB58" s="58">
        <f t="shared" si="2"/>
        <v>1866921.37</v>
      </c>
      <c r="BC58" s="57" t="str">
        <f t="shared" si="3"/>
        <v>INR  Eighteen Lakh Sixty Six Thousand Nine Hundred &amp; Twenty One  and Paise Thirty Seven Only</v>
      </c>
      <c r="BD58" s="80"/>
      <c r="BE58" s="80">
        <f t="shared" si="4"/>
        <v>0</v>
      </c>
      <c r="BF58" s="80">
        <f t="shared" si="5"/>
        <v>8847.13</v>
      </c>
      <c r="IC58" s="16"/>
      <c r="ID58" s="16"/>
      <c r="IE58" s="16"/>
      <c r="IF58" s="16"/>
      <c r="IG58" s="16"/>
    </row>
    <row r="59" spans="1:241" s="15" customFormat="1" ht="363.75" customHeight="1">
      <c r="A59" s="61">
        <v>47</v>
      </c>
      <c r="B59" s="87" t="s">
        <v>431</v>
      </c>
      <c r="C59" s="64" t="s">
        <v>98</v>
      </c>
      <c r="D59" s="81">
        <v>17.5</v>
      </c>
      <c r="E59" s="82" t="s">
        <v>600</v>
      </c>
      <c r="F59" s="83">
        <v>8869.75</v>
      </c>
      <c r="G59" s="69"/>
      <c r="H59" s="70"/>
      <c r="I59" s="71" t="s">
        <v>39</v>
      </c>
      <c r="J59" s="72">
        <f t="shared" si="0"/>
        <v>1</v>
      </c>
      <c r="K59" s="73" t="s">
        <v>64</v>
      </c>
      <c r="L59" s="73" t="s">
        <v>7</v>
      </c>
      <c r="M59" s="74"/>
      <c r="N59" s="69"/>
      <c r="O59" s="69"/>
      <c r="P59" s="75"/>
      <c r="Q59" s="69"/>
      <c r="R59" s="69"/>
      <c r="S59" s="75"/>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7">
        <f t="shared" si="1"/>
        <v>155220.63</v>
      </c>
      <c r="BB59" s="58">
        <f t="shared" si="2"/>
        <v>155220.63</v>
      </c>
      <c r="BC59" s="57" t="str">
        <f t="shared" si="3"/>
        <v>INR  One Lakh Fifty Five Thousand Two Hundred &amp; Twenty  and Paise Sixty Three Only</v>
      </c>
      <c r="BD59" s="80"/>
      <c r="BE59" s="80">
        <f t="shared" si="4"/>
        <v>0</v>
      </c>
      <c r="BF59" s="80">
        <f t="shared" si="5"/>
        <v>8869.75</v>
      </c>
      <c r="IC59" s="16"/>
      <c r="ID59" s="16"/>
      <c r="IE59" s="16"/>
      <c r="IF59" s="16"/>
      <c r="IG59" s="16"/>
    </row>
    <row r="60" spans="1:241" s="15" customFormat="1" ht="50.25" customHeight="1">
      <c r="A60" s="61">
        <v>48</v>
      </c>
      <c r="B60" s="87" t="s">
        <v>432</v>
      </c>
      <c r="C60" s="64" t="s">
        <v>99</v>
      </c>
      <c r="D60" s="81">
        <v>444.015</v>
      </c>
      <c r="E60" s="82" t="s">
        <v>597</v>
      </c>
      <c r="F60" s="83">
        <v>832.56</v>
      </c>
      <c r="G60" s="69"/>
      <c r="H60" s="70"/>
      <c r="I60" s="71" t="s">
        <v>39</v>
      </c>
      <c r="J60" s="72">
        <f t="shared" si="0"/>
        <v>1</v>
      </c>
      <c r="K60" s="73" t="s">
        <v>64</v>
      </c>
      <c r="L60" s="73" t="s">
        <v>7</v>
      </c>
      <c r="M60" s="74"/>
      <c r="N60" s="69"/>
      <c r="O60" s="69"/>
      <c r="P60" s="75"/>
      <c r="Q60" s="69"/>
      <c r="R60" s="69"/>
      <c r="S60" s="75"/>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7">
        <f t="shared" si="1"/>
        <v>369669.13</v>
      </c>
      <c r="BB60" s="58">
        <f t="shared" si="2"/>
        <v>369669.13</v>
      </c>
      <c r="BC60" s="57" t="str">
        <f t="shared" si="3"/>
        <v>INR  Three Lakh Sixty Nine Thousand Six Hundred &amp; Sixty Nine  and Paise Thirteen Only</v>
      </c>
      <c r="BD60" s="80"/>
      <c r="BE60" s="80">
        <f t="shared" si="4"/>
        <v>0</v>
      </c>
      <c r="BF60" s="80">
        <f t="shared" si="5"/>
        <v>832.56</v>
      </c>
      <c r="IC60" s="16"/>
      <c r="ID60" s="16"/>
      <c r="IE60" s="16"/>
      <c r="IF60" s="16"/>
      <c r="IG60" s="16"/>
    </row>
    <row r="61" spans="1:241" s="15" customFormat="1" ht="50.25" customHeight="1">
      <c r="A61" s="61">
        <v>49</v>
      </c>
      <c r="B61" s="87" t="s">
        <v>433</v>
      </c>
      <c r="C61" s="64" t="s">
        <v>100</v>
      </c>
      <c r="D61" s="81">
        <v>797.709</v>
      </c>
      <c r="E61" s="82" t="s">
        <v>597</v>
      </c>
      <c r="F61" s="83">
        <v>846.14</v>
      </c>
      <c r="G61" s="69"/>
      <c r="H61" s="70"/>
      <c r="I61" s="71" t="s">
        <v>39</v>
      </c>
      <c r="J61" s="72">
        <f t="shared" si="0"/>
        <v>1</v>
      </c>
      <c r="K61" s="73" t="s">
        <v>64</v>
      </c>
      <c r="L61" s="73" t="s">
        <v>7</v>
      </c>
      <c r="M61" s="74"/>
      <c r="N61" s="69"/>
      <c r="O61" s="69"/>
      <c r="P61" s="75"/>
      <c r="Q61" s="69"/>
      <c r="R61" s="69"/>
      <c r="S61" s="75"/>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7">
        <f t="shared" si="1"/>
        <v>674973.49</v>
      </c>
      <c r="BB61" s="58">
        <f t="shared" si="2"/>
        <v>674973.49</v>
      </c>
      <c r="BC61" s="57" t="str">
        <f t="shared" si="3"/>
        <v>INR  Six Lakh Seventy Four Thousand Nine Hundred &amp; Seventy Three  and Paise Forty Nine Only</v>
      </c>
      <c r="BD61" s="80"/>
      <c r="BE61" s="80">
        <f t="shared" si="4"/>
        <v>0</v>
      </c>
      <c r="BF61" s="80">
        <f t="shared" si="5"/>
        <v>846.14</v>
      </c>
      <c r="IC61" s="16"/>
      <c r="ID61" s="16"/>
      <c r="IE61" s="16"/>
      <c r="IF61" s="16"/>
      <c r="IG61" s="16"/>
    </row>
    <row r="62" spans="1:241" s="15" customFormat="1" ht="50.25" customHeight="1">
      <c r="A62" s="61">
        <v>50</v>
      </c>
      <c r="B62" s="87" t="s">
        <v>434</v>
      </c>
      <c r="C62" s="64" t="s">
        <v>101</v>
      </c>
      <c r="D62" s="81">
        <v>489.555</v>
      </c>
      <c r="E62" s="82" t="s">
        <v>597</v>
      </c>
      <c r="F62" s="83">
        <v>859.71</v>
      </c>
      <c r="G62" s="69"/>
      <c r="H62" s="70"/>
      <c r="I62" s="71" t="s">
        <v>39</v>
      </c>
      <c r="J62" s="72">
        <f t="shared" si="0"/>
        <v>1</v>
      </c>
      <c r="K62" s="73" t="s">
        <v>64</v>
      </c>
      <c r="L62" s="73" t="s">
        <v>7</v>
      </c>
      <c r="M62" s="74"/>
      <c r="N62" s="69"/>
      <c r="O62" s="69"/>
      <c r="P62" s="75"/>
      <c r="Q62" s="69"/>
      <c r="R62" s="69"/>
      <c r="S62" s="75"/>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7">
        <f t="shared" si="1"/>
        <v>420875.33</v>
      </c>
      <c r="BB62" s="58">
        <f t="shared" si="2"/>
        <v>420875.33</v>
      </c>
      <c r="BC62" s="57" t="str">
        <f t="shared" si="3"/>
        <v>INR  Four Lakh Twenty Thousand Eight Hundred &amp; Seventy Five  and Paise Thirty Three Only</v>
      </c>
      <c r="BD62" s="80"/>
      <c r="BE62" s="80">
        <f t="shared" si="4"/>
        <v>0</v>
      </c>
      <c r="BF62" s="80">
        <f t="shared" si="5"/>
        <v>859.71</v>
      </c>
      <c r="IC62" s="16"/>
      <c r="ID62" s="16"/>
      <c r="IE62" s="16"/>
      <c r="IF62" s="16"/>
      <c r="IG62" s="16"/>
    </row>
    <row r="63" spans="1:241" s="15" customFormat="1" ht="50.25" customHeight="1">
      <c r="A63" s="61">
        <v>51</v>
      </c>
      <c r="B63" s="87" t="s">
        <v>435</v>
      </c>
      <c r="C63" s="64" t="s">
        <v>102</v>
      </c>
      <c r="D63" s="81">
        <v>489.555</v>
      </c>
      <c r="E63" s="82" t="s">
        <v>597</v>
      </c>
      <c r="F63" s="83">
        <v>873.29</v>
      </c>
      <c r="G63" s="69"/>
      <c r="H63" s="70"/>
      <c r="I63" s="71" t="s">
        <v>39</v>
      </c>
      <c r="J63" s="72">
        <f t="shared" si="0"/>
        <v>1</v>
      </c>
      <c r="K63" s="73" t="s">
        <v>64</v>
      </c>
      <c r="L63" s="73" t="s">
        <v>7</v>
      </c>
      <c r="M63" s="74"/>
      <c r="N63" s="69"/>
      <c r="O63" s="69"/>
      <c r="P63" s="75"/>
      <c r="Q63" s="69"/>
      <c r="R63" s="69"/>
      <c r="S63" s="75"/>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7">
        <f t="shared" si="1"/>
        <v>427523.49</v>
      </c>
      <c r="BB63" s="58">
        <f t="shared" si="2"/>
        <v>427523.49</v>
      </c>
      <c r="BC63" s="57" t="str">
        <f t="shared" si="3"/>
        <v>INR  Four Lakh Twenty Seven Thousand Five Hundred &amp; Twenty Three  and Paise Forty Nine Only</v>
      </c>
      <c r="BD63" s="80"/>
      <c r="BE63" s="80">
        <f t="shared" si="4"/>
        <v>0</v>
      </c>
      <c r="BF63" s="80">
        <f t="shared" si="5"/>
        <v>873.29</v>
      </c>
      <c r="IC63" s="16"/>
      <c r="ID63" s="16"/>
      <c r="IE63" s="16"/>
      <c r="IF63" s="16"/>
      <c r="IG63" s="16"/>
    </row>
    <row r="64" spans="1:241" s="15" customFormat="1" ht="50.25" customHeight="1">
      <c r="A64" s="61">
        <v>52</v>
      </c>
      <c r="B64" s="87" t="s">
        <v>436</v>
      </c>
      <c r="C64" s="64" t="s">
        <v>103</v>
      </c>
      <c r="D64" s="81">
        <v>489.555</v>
      </c>
      <c r="E64" s="82" t="s">
        <v>597</v>
      </c>
      <c r="F64" s="83">
        <v>886.86</v>
      </c>
      <c r="G64" s="69"/>
      <c r="H64" s="70"/>
      <c r="I64" s="71" t="s">
        <v>39</v>
      </c>
      <c r="J64" s="72">
        <f t="shared" si="0"/>
        <v>1</v>
      </c>
      <c r="K64" s="73" t="s">
        <v>64</v>
      </c>
      <c r="L64" s="73" t="s">
        <v>7</v>
      </c>
      <c r="M64" s="74"/>
      <c r="N64" s="69"/>
      <c r="O64" s="69"/>
      <c r="P64" s="75"/>
      <c r="Q64" s="69"/>
      <c r="R64" s="69"/>
      <c r="S64" s="75"/>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7">
        <f t="shared" si="1"/>
        <v>434166.75</v>
      </c>
      <c r="BB64" s="58">
        <f t="shared" si="2"/>
        <v>434166.75</v>
      </c>
      <c r="BC64" s="57" t="str">
        <f t="shared" si="3"/>
        <v>INR  Four Lakh Thirty Four Thousand One Hundred &amp; Sixty Six  and Paise Seventy Five Only</v>
      </c>
      <c r="BD64" s="80"/>
      <c r="BE64" s="80">
        <f t="shared" si="4"/>
        <v>0</v>
      </c>
      <c r="BF64" s="80">
        <f t="shared" si="5"/>
        <v>886.86</v>
      </c>
      <c r="IC64" s="16"/>
      <c r="ID64" s="16"/>
      <c r="IE64" s="16"/>
      <c r="IF64" s="16"/>
      <c r="IG64" s="16"/>
    </row>
    <row r="65" spans="1:241" s="15" customFormat="1" ht="50.25" customHeight="1">
      <c r="A65" s="61">
        <v>53</v>
      </c>
      <c r="B65" s="87" t="s">
        <v>437</v>
      </c>
      <c r="C65" s="64" t="s">
        <v>104</v>
      </c>
      <c r="D65" s="81">
        <v>489.555</v>
      </c>
      <c r="E65" s="82" t="s">
        <v>597</v>
      </c>
      <c r="F65" s="83">
        <v>901.57</v>
      </c>
      <c r="G65" s="69"/>
      <c r="H65" s="70"/>
      <c r="I65" s="71" t="s">
        <v>39</v>
      </c>
      <c r="J65" s="72">
        <f t="shared" si="0"/>
        <v>1</v>
      </c>
      <c r="K65" s="73" t="s">
        <v>64</v>
      </c>
      <c r="L65" s="73" t="s">
        <v>7</v>
      </c>
      <c r="M65" s="74"/>
      <c r="N65" s="69"/>
      <c r="O65" s="69"/>
      <c r="P65" s="75"/>
      <c r="Q65" s="69"/>
      <c r="R65" s="69"/>
      <c r="S65" s="75"/>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7">
        <f t="shared" si="1"/>
        <v>441368.1</v>
      </c>
      <c r="BB65" s="58">
        <f t="shared" si="2"/>
        <v>441368.1</v>
      </c>
      <c r="BC65" s="57" t="str">
        <f t="shared" si="3"/>
        <v>INR  Four Lakh Forty One Thousand Three Hundred &amp; Sixty Eight  and Paise Ten Only</v>
      </c>
      <c r="BD65" s="80"/>
      <c r="BE65" s="80">
        <f t="shared" si="4"/>
        <v>0</v>
      </c>
      <c r="BF65" s="80">
        <f t="shared" si="5"/>
        <v>901.57</v>
      </c>
      <c r="IC65" s="16"/>
      <c r="ID65" s="16"/>
      <c r="IE65" s="16"/>
      <c r="IF65" s="16"/>
      <c r="IG65" s="16"/>
    </row>
    <row r="66" spans="1:241" s="15" customFormat="1" ht="50.25" customHeight="1">
      <c r="A66" s="61">
        <v>54</v>
      </c>
      <c r="B66" s="87" t="s">
        <v>438</v>
      </c>
      <c r="C66" s="64" t="s">
        <v>105</v>
      </c>
      <c r="D66" s="81">
        <v>10.38</v>
      </c>
      <c r="E66" s="82" t="s">
        <v>597</v>
      </c>
      <c r="F66" s="83">
        <v>916.27</v>
      </c>
      <c r="G66" s="69"/>
      <c r="H66" s="70"/>
      <c r="I66" s="71" t="s">
        <v>39</v>
      </c>
      <c r="J66" s="72">
        <f t="shared" si="0"/>
        <v>1</v>
      </c>
      <c r="K66" s="73" t="s">
        <v>64</v>
      </c>
      <c r="L66" s="73" t="s">
        <v>7</v>
      </c>
      <c r="M66" s="74"/>
      <c r="N66" s="69"/>
      <c r="O66" s="69"/>
      <c r="P66" s="75"/>
      <c r="Q66" s="69"/>
      <c r="R66" s="69"/>
      <c r="S66" s="75"/>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7">
        <f t="shared" si="1"/>
        <v>9510.88</v>
      </c>
      <c r="BB66" s="58">
        <f t="shared" si="2"/>
        <v>9510.88</v>
      </c>
      <c r="BC66" s="57" t="str">
        <f t="shared" si="3"/>
        <v>INR  Nine Thousand Five Hundred &amp; Ten  and Paise Eighty Eight Only</v>
      </c>
      <c r="BD66" s="80"/>
      <c r="BE66" s="80">
        <f t="shared" si="4"/>
        <v>0</v>
      </c>
      <c r="BF66" s="80">
        <f t="shared" si="5"/>
        <v>916.27</v>
      </c>
      <c r="IC66" s="16"/>
      <c r="ID66" s="16"/>
      <c r="IE66" s="16"/>
      <c r="IF66" s="16"/>
      <c r="IG66" s="16"/>
    </row>
    <row r="67" spans="1:241" s="15" customFormat="1" ht="37.5" customHeight="1">
      <c r="A67" s="61">
        <v>55</v>
      </c>
      <c r="B67" s="87" t="s">
        <v>439</v>
      </c>
      <c r="C67" s="64" t="s">
        <v>106</v>
      </c>
      <c r="D67" s="81">
        <v>363.48</v>
      </c>
      <c r="E67" s="82" t="s">
        <v>601</v>
      </c>
      <c r="F67" s="83">
        <v>6123.19</v>
      </c>
      <c r="G67" s="69"/>
      <c r="H67" s="70"/>
      <c r="I67" s="71" t="s">
        <v>39</v>
      </c>
      <c r="J67" s="72">
        <f t="shared" si="0"/>
        <v>1</v>
      </c>
      <c r="K67" s="73" t="s">
        <v>64</v>
      </c>
      <c r="L67" s="73" t="s">
        <v>7</v>
      </c>
      <c r="M67" s="74"/>
      <c r="N67" s="69"/>
      <c r="O67" s="69"/>
      <c r="P67" s="75"/>
      <c r="Q67" s="69"/>
      <c r="R67" s="69"/>
      <c r="S67" s="75"/>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7">
        <f t="shared" si="1"/>
        <v>2225657.1</v>
      </c>
      <c r="BB67" s="58">
        <f t="shared" si="2"/>
        <v>2225657.1</v>
      </c>
      <c r="BC67" s="57" t="str">
        <f t="shared" si="3"/>
        <v>INR  Twenty Two Lakh Twenty Five Thousand Six Hundred &amp; Fifty Seven  and Paise Ten Only</v>
      </c>
      <c r="BD67" s="80"/>
      <c r="BE67" s="80">
        <f t="shared" si="4"/>
        <v>0</v>
      </c>
      <c r="BF67" s="80">
        <f t="shared" si="5"/>
        <v>6123.19</v>
      </c>
      <c r="IC67" s="16"/>
      <c r="ID67" s="16"/>
      <c r="IE67" s="16"/>
      <c r="IF67" s="16"/>
      <c r="IG67" s="16"/>
    </row>
    <row r="68" spans="1:241" s="15" customFormat="1" ht="43.5" customHeight="1">
      <c r="A68" s="61">
        <v>56</v>
      </c>
      <c r="B68" s="87" t="s">
        <v>440</v>
      </c>
      <c r="C68" s="64" t="s">
        <v>107</v>
      </c>
      <c r="D68" s="81">
        <v>289.605</v>
      </c>
      <c r="E68" s="82" t="s">
        <v>601</v>
      </c>
      <c r="F68" s="83">
        <v>6375.44</v>
      </c>
      <c r="G68" s="69"/>
      <c r="H68" s="70"/>
      <c r="I68" s="71" t="s">
        <v>39</v>
      </c>
      <c r="J68" s="72">
        <f t="shared" si="0"/>
        <v>1</v>
      </c>
      <c r="K68" s="73" t="s">
        <v>64</v>
      </c>
      <c r="L68" s="73" t="s">
        <v>7</v>
      </c>
      <c r="M68" s="74"/>
      <c r="N68" s="69"/>
      <c r="O68" s="69"/>
      <c r="P68" s="75"/>
      <c r="Q68" s="69"/>
      <c r="R68" s="69"/>
      <c r="S68" s="75"/>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7">
        <f t="shared" si="1"/>
        <v>1846359.3</v>
      </c>
      <c r="BB68" s="58">
        <f t="shared" si="2"/>
        <v>1846359.3</v>
      </c>
      <c r="BC68" s="57" t="str">
        <f t="shared" si="3"/>
        <v>INR  Eighteen Lakh Forty Six Thousand Three Hundred &amp; Fifty Nine  and Paise Thirty Only</v>
      </c>
      <c r="BD68" s="80"/>
      <c r="BE68" s="80">
        <f t="shared" si="4"/>
        <v>0</v>
      </c>
      <c r="BF68" s="80">
        <f t="shared" si="5"/>
        <v>6375.44</v>
      </c>
      <c r="IC68" s="16"/>
      <c r="ID68" s="16"/>
      <c r="IE68" s="16"/>
      <c r="IF68" s="16"/>
      <c r="IG68" s="16"/>
    </row>
    <row r="69" spans="1:241" s="15" customFormat="1" ht="47.25" customHeight="1">
      <c r="A69" s="61">
        <v>57</v>
      </c>
      <c r="B69" s="87" t="s">
        <v>441</v>
      </c>
      <c r="C69" s="64" t="s">
        <v>108</v>
      </c>
      <c r="D69" s="81">
        <v>119.543</v>
      </c>
      <c r="E69" s="82" t="s">
        <v>601</v>
      </c>
      <c r="F69" s="83">
        <v>6501.01</v>
      </c>
      <c r="G69" s="69"/>
      <c r="H69" s="70"/>
      <c r="I69" s="71" t="s">
        <v>39</v>
      </c>
      <c r="J69" s="72">
        <f t="shared" si="0"/>
        <v>1</v>
      </c>
      <c r="K69" s="73" t="s">
        <v>64</v>
      </c>
      <c r="L69" s="73" t="s">
        <v>7</v>
      </c>
      <c r="M69" s="74"/>
      <c r="N69" s="69"/>
      <c r="O69" s="69"/>
      <c r="P69" s="75"/>
      <c r="Q69" s="69"/>
      <c r="R69" s="69"/>
      <c r="S69" s="75"/>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7">
        <f t="shared" si="1"/>
        <v>777150.24</v>
      </c>
      <c r="BB69" s="58">
        <f t="shared" si="2"/>
        <v>777150.24</v>
      </c>
      <c r="BC69" s="57" t="str">
        <f t="shared" si="3"/>
        <v>INR  Seven Lakh Seventy Seven Thousand One Hundred &amp; Fifty  and Paise Twenty Four Only</v>
      </c>
      <c r="BD69" s="80"/>
      <c r="BE69" s="80">
        <f t="shared" si="4"/>
        <v>0</v>
      </c>
      <c r="BF69" s="80">
        <f t="shared" si="5"/>
        <v>6501.01</v>
      </c>
      <c r="IC69" s="16"/>
      <c r="ID69" s="16"/>
      <c r="IE69" s="16"/>
      <c r="IF69" s="16"/>
      <c r="IG69" s="16"/>
    </row>
    <row r="70" spans="1:241" s="15" customFormat="1" ht="47.25" customHeight="1">
      <c r="A70" s="61">
        <v>58</v>
      </c>
      <c r="B70" s="87" t="s">
        <v>442</v>
      </c>
      <c r="C70" s="64" t="s">
        <v>109</v>
      </c>
      <c r="D70" s="81">
        <v>100.947</v>
      </c>
      <c r="E70" s="82" t="s">
        <v>601</v>
      </c>
      <c r="F70" s="83">
        <v>6626.57</v>
      </c>
      <c r="G70" s="69"/>
      <c r="H70" s="70"/>
      <c r="I70" s="71" t="s">
        <v>39</v>
      </c>
      <c r="J70" s="72">
        <f t="shared" si="0"/>
        <v>1</v>
      </c>
      <c r="K70" s="73" t="s">
        <v>64</v>
      </c>
      <c r="L70" s="73" t="s">
        <v>7</v>
      </c>
      <c r="M70" s="74"/>
      <c r="N70" s="69"/>
      <c r="O70" s="69"/>
      <c r="P70" s="75"/>
      <c r="Q70" s="69"/>
      <c r="R70" s="69"/>
      <c r="S70" s="75"/>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7">
        <f t="shared" si="1"/>
        <v>668932.36</v>
      </c>
      <c r="BB70" s="58">
        <f t="shared" si="2"/>
        <v>668932.36</v>
      </c>
      <c r="BC70" s="57" t="str">
        <f t="shared" si="3"/>
        <v>INR  Six Lakh Sixty Eight Thousand Nine Hundred &amp; Thirty Two  and Paise Thirty Six Only</v>
      </c>
      <c r="BD70" s="80"/>
      <c r="BE70" s="80">
        <f t="shared" si="4"/>
        <v>0</v>
      </c>
      <c r="BF70" s="80">
        <f t="shared" si="5"/>
        <v>6626.57</v>
      </c>
      <c r="IC70" s="16"/>
      <c r="ID70" s="16"/>
      <c r="IE70" s="16"/>
      <c r="IF70" s="16"/>
      <c r="IG70" s="16"/>
    </row>
    <row r="71" spans="1:241" s="15" customFormat="1" ht="47.25" customHeight="1">
      <c r="A71" s="61">
        <v>59</v>
      </c>
      <c r="B71" s="87" t="s">
        <v>443</v>
      </c>
      <c r="C71" s="64" t="s">
        <v>110</v>
      </c>
      <c r="D71" s="81">
        <v>100.947</v>
      </c>
      <c r="E71" s="82" t="s">
        <v>601</v>
      </c>
      <c r="F71" s="83">
        <v>6752.13</v>
      </c>
      <c r="G71" s="69"/>
      <c r="H71" s="70"/>
      <c r="I71" s="71" t="s">
        <v>39</v>
      </c>
      <c r="J71" s="72">
        <f t="shared" si="0"/>
        <v>1</v>
      </c>
      <c r="K71" s="73" t="s">
        <v>64</v>
      </c>
      <c r="L71" s="73" t="s">
        <v>7</v>
      </c>
      <c r="M71" s="74"/>
      <c r="N71" s="69"/>
      <c r="O71" s="69"/>
      <c r="P71" s="75"/>
      <c r="Q71" s="69"/>
      <c r="R71" s="69"/>
      <c r="S71" s="75"/>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7">
        <f t="shared" si="1"/>
        <v>681607.27</v>
      </c>
      <c r="BB71" s="58">
        <f t="shared" si="2"/>
        <v>681607.27</v>
      </c>
      <c r="BC71" s="57" t="str">
        <f t="shared" si="3"/>
        <v>INR  Six Lakh Eighty One Thousand Six Hundred &amp; Seven  and Paise Twenty Seven Only</v>
      </c>
      <c r="BD71" s="80"/>
      <c r="BE71" s="80">
        <f t="shared" si="4"/>
        <v>0</v>
      </c>
      <c r="BF71" s="80">
        <f t="shared" si="5"/>
        <v>6752.13</v>
      </c>
      <c r="IC71" s="16"/>
      <c r="ID71" s="16"/>
      <c r="IE71" s="16"/>
      <c r="IF71" s="16"/>
      <c r="IG71" s="16"/>
    </row>
    <row r="72" spans="1:241" s="15" customFormat="1" ht="47.25" customHeight="1">
      <c r="A72" s="61">
        <v>60</v>
      </c>
      <c r="B72" s="87" t="s">
        <v>444</v>
      </c>
      <c r="C72" s="64" t="s">
        <v>111</v>
      </c>
      <c r="D72" s="81">
        <v>124.01</v>
      </c>
      <c r="E72" s="82" t="s">
        <v>601</v>
      </c>
      <c r="F72" s="83">
        <v>6877.7</v>
      </c>
      <c r="G72" s="69"/>
      <c r="H72" s="70"/>
      <c r="I72" s="71" t="s">
        <v>39</v>
      </c>
      <c r="J72" s="72">
        <f t="shared" si="0"/>
        <v>1</v>
      </c>
      <c r="K72" s="73" t="s">
        <v>64</v>
      </c>
      <c r="L72" s="73" t="s">
        <v>7</v>
      </c>
      <c r="M72" s="74"/>
      <c r="N72" s="69"/>
      <c r="O72" s="69"/>
      <c r="P72" s="75"/>
      <c r="Q72" s="69"/>
      <c r="R72" s="69"/>
      <c r="S72" s="75"/>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7">
        <f t="shared" si="1"/>
        <v>852903.58</v>
      </c>
      <c r="BB72" s="58">
        <f t="shared" si="2"/>
        <v>852903.58</v>
      </c>
      <c r="BC72" s="57" t="str">
        <f t="shared" si="3"/>
        <v>INR  Eight Lakh Fifty Two Thousand Nine Hundred &amp; Three  and Paise Fifty Eight Only</v>
      </c>
      <c r="BD72" s="80"/>
      <c r="BE72" s="80">
        <f t="shared" si="4"/>
        <v>0</v>
      </c>
      <c r="BF72" s="80">
        <f t="shared" si="5"/>
        <v>6877.7</v>
      </c>
      <c r="IC72" s="16"/>
      <c r="ID72" s="16"/>
      <c r="IE72" s="16"/>
      <c r="IF72" s="16"/>
      <c r="IG72" s="16"/>
    </row>
    <row r="73" spans="1:241" s="15" customFormat="1" ht="47.25" customHeight="1">
      <c r="A73" s="61">
        <v>61</v>
      </c>
      <c r="B73" s="87" t="s">
        <v>445</v>
      </c>
      <c r="C73" s="64" t="s">
        <v>112</v>
      </c>
      <c r="D73" s="81">
        <v>100.947</v>
      </c>
      <c r="E73" s="82" t="s">
        <v>601</v>
      </c>
      <c r="F73" s="83">
        <v>7028.15</v>
      </c>
      <c r="G73" s="69"/>
      <c r="H73" s="70"/>
      <c r="I73" s="71" t="s">
        <v>39</v>
      </c>
      <c r="J73" s="72">
        <f t="shared" si="0"/>
        <v>1</v>
      </c>
      <c r="K73" s="73" t="s">
        <v>64</v>
      </c>
      <c r="L73" s="73" t="s">
        <v>7</v>
      </c>
      <c r="M73" s="74"/>
      <c r="N73" s="69"/>
      <c r="O73" s="69"/>
      <c r="P73" s="75"/>
      <c r="Q73" s="69"/>
      <c r="R73" s="69"/>
      <c r="S73" s="75"/>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7">
        <f t="shared" si="1"/>
        <v>709470.66</v>
      </c>
      <c r="BB73" s="58">
        <f t="shared" si="2"/>
        <v>709470.66</v>
      </c>
      <c r="BC73" s="57" t="str">
        <f t="shared" si="3"/>
        <v>INR  Seven Lakh Nine Thousand Four Hundred &amp; Seventy  and Paise Sixty Six Only</v>
      </c>
      <c r="BD73" s="80"/>
      <c r="BE73" s="80">
        <f t="shared" si="4"/>
        <v>0</v>
      </c>
      <c r="BF73" s="80">
        <f t="shared" si="5"/>
        <v>7028.15</v>
      </c>
      <c r="IC73" s="16"/>
      <c r="ID73" s="16"/>
      <c r="IE73" s="16"/>
      <c r="IF73" s="16"/>
      <c r="IG73" s="16"/>
    </row>
    <row r="74" spans="1:241" s="15" customFormat="1" ht="47.25" customHeight="1">
      <c r="A74" s="61">
        <v>62</v>
      </c>
      <c r="B74" s="87" t="s">
        <v>446</v>
      </c>
      <c r="C74" s="64" t="s">
        <v>113</v>
      </c>
      <c r="D74" s="81">
        <v>57.621</v>
      </c>
      <c r="E74" s="82" t="s">
        <v>601</v>
      </c>
      <c r="F74" s="83">
        <v>7178.6</v>
      </c>
      <c r="G74" s="69"/>
      <c r="H74" s="70"/>
      <c r="I74" s="71" t="s">
        <v>39</v>
      </c>
      <c r="J74" s="72">
        <f t="shared" si="0"/>
        <v>1</v>
      </c>
      <c r="K74" s="73" t="s">
        <v>64</v>
      </c>
      <c r="L74" s="73" t="s">
        <v>7</v>
      </c>
      <c r="M74" s="74"/>
      <c r="N74" s="69"/>
      <c r="O74" s="69"/>
      <c r="P74" s="75"/>
      <c r="Q74" s="69"/>
      <c r="R74" s="69"/>
      <c r="S74" s="75"/>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7">
        <f t="shared" si="1"/>
        <v>413638.11</v>
      </c>
      <c r="BB74" s="58">
        <f t="shared" si="2"/>
        <v>413638.11</v>
      </c>
      <c r="BC74" s="57" t="str">
        <f t="shared" si="3"/>
        <v>INR  Four Lakh Thirteen Thousand Six Hundred &amp; Thirty Eight  and Paise Eleven Only</v>
      </c>
      <c r="BD74" s="80"/>
      <c r="BE74" s="80">
        <f t="shared" si="4"/>
        <v>0</v>
      </c>
      <c r="BF74" s="80">
        <f t="shared" si="5"/>
        <v>7178.6</v>
      </c>
      <c r="IC74" s="16"/>
      <c r="ID74" s="16"/>
      <c r="IE74" s="16"/>
      <c r="IF74" s="16"/>
      <c r="IG74" s="16"/>
    </row>
    <row r="75" spans="1:241" s="15" customFormat="1" ht="47.25" customHeight="1">
      <c r="A75" s="61">
        <v>63</v>
      </c>
      <c r="B75" s="87" t="s">
        <v>447</v>
      </c>
      <c r="C75" s="64" t="s">
        <v>114</v>
      </c>
      <c r="D75" s="81">
        <v>51.5</v>
      </c>
      <c r="E75" s="82" t="s">
        <v>601</v>
      </c>
      <c r="F75" s="83">
        <v>6427.48</v>
      </c>
      <c r="G75" s="69"/>
      <c r="H75" s="70"/>
      <c r="I75" s="71" t="s">
        <v>39</v>
      </c>
      <c r="J75" s="72">
        <f t="shared" si="0"/>
        <v>1</v>
      </c>
      <c r="K75" s="73" t="s">
        <v>64</v>
      </c>
      <c r="L75" s="73" t="s">
        <v>7</v>
      </c>
      <c r="M75" s="74"/>
      <c r="N75" s="69"/>
      <c r="O75" s="69"/>
      <c r="P75" s="75"/>
      <c r="Q75" s="69"/>
      <c r="R75" s="69"/>
      <c r="S75" s="75"/>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7">
        <f t="shared" si="1"/>
        <v>331015.22</v>
      </c>
      <c r="BB75" s="58">
        <f t="shared" si="2"/>
        <v>331015.22</v>
      </c>
      <c r="BC75" s="57" t="str">
        <f t="shared" si="3"/>
        <v>INR  Three Lakh Thirty One Thousand  &amp;Fifteen  and Paise Twenty Two Only</v>
      </c>
      <c r="BD75" s="80"/>
      <c r="BE75" s="80">
        <f t="shared" si="4"/>
        <v>0</v>
      </c>
      <c r="BF75" s="80">
        <f t="shared" si="5"/>
        <v>6427.48</v>
      </c>
      <c r="IC75" s="16"/>
      <c r="ID75" s="16"/>
      <c r="IE75" s="16"/>
      <c r="IF75" s="16"/>
      <c r="IG75" s="16"/>
    </row>
    <row r="76" spans="1:241" s="15" customFormat="1" ht="132" customHeight="1">
      <c r="A76" s="61">
        <v>64</v>
      </c>
      <c r="B76" s="87" t="s">
        <v>448</v>
      </c>
      <c r="C76" s="64" t="s">
        <v>115</v>
      </c>
      <c r="D76" s="81">
        <v>515</v>
      </c>
      <c r="E76" s="82" t="s">
        <v>597</v>
      </c>
      <c r="F76" s="83">
        <v>219.45</v>
      </c>
      <c r="G76" s="69"/>
      <c r="H76" s="70"/>
      <c r="I76" s="71" t="s">
        <v>39</v>
      </c>
      <c r="J76" s="72">
        <f t="shared" si="0"/>
        <v>1</v>
      </c>
      <c r="K76" s="73" t="s">
        <v>64</v>
      </c>
      <c r="L76" s="73" t="s">
        <v>7</v>
      </c>
      <c r="M76" s="74"/>
      <c r="N76" s="69"/>
      <c r="O76" s="69"/>
      <c r="P76" s="75"/>
      <c r="Q76" s="69"/>
      <c r="R76" s="69"/>
      <c r="S76" s="75"/>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7">
        <f t="shared" si="1"/>
        <v>113016.75</v>
      </c>
      <c r="BB76" s="58">
        <f t="shared" si="2"/>
        <v>113016.75</v>
      </c>
      <c r="BC76" s="57" t="str">
        <f t="shared" si="3"/>
        <v>INR  One Lakh Thirteen Thousand  &amp;Sixteen  and Paise Seventy Five Only</v>
      </c>
      <c r="BD76" s="80"/>
      <c r="BE76" s="80">
        <f t="shared" si="4"/>
        <v>0</v>
      </c>
      <c r="BF76" s="80">
        <f t="shared" si="5"/>
        <v>219.45</v>
      </c>
      <c r="BG76" s="80"/>
      <c r="IC76" s="16"/>
      <c r="ID76" s="16"/>
      <c r="IE76" s="16"/>
      <c r="IF76" s="16"/>
      <c r="IG76" s="16"/>
    </row>
    <row r="77" spans="1:241" s="15" customFormat="1" ht="105">
      <c r="A77" s="61">
        <v>65</v>
      </c>
      <c r="B77" s="87" t="s">
        <v>545</v>
      </c>
      <c r="C77" s="64" t="s">
        <v>116</v>
      </c>
      <c r="D77" s="81">
        <v>1317.419</v>
      </c>
      <c r="E77" s="82" t="s">
        <v>597</v>
      </c>
      <c r="F77" s="83">
        <v>197.96</v>
      </c>
      <c r="G77" s="69"/>
      <c r="H77" s="70"/>
      <c r="I77" s="71" t="s">
        <v>39</v>
      </c>
      <c r="J77" s="72">
        <f t="shared" si="0"/>
        <v>1</v>
      </c>
      <c r="K77" s="73" t="s">
        <v>64</v>
      </c>
      <c r="L77" s="73" t="s">
        <v>7</v>
      </c>
      <c r="M77" s="74"/>
      <c r="N77" s="69"/>
      <c r="O77" s="69"/>
      <c r="P77" s="75"/>
      <c r="Q77" s="69"/>
      <c r="R77" s="69"/>
      <c r="S77" s="75"/>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7">
        <f t="shared" si="1"/>
        <v>260796.27</v>
      </c>
      <c r="BB77" s="58">
        <f t="shared" si="2"/>
        <v>260796.27</v>
      </c>
      <c r="BC77" s="57" t="str">
        <f t="shared" si="3"/>
        <v>INR  Two Lakh Sixty Thousand Seven Hundred &amp; Ninety Six  and Paise Twenty Seven Only</v>
      </c>
      <c r="BD77" s="80"/>
      <c r="BE77" s="80">
        <f t="shared" si="4"/>
        <v>0</v>
      </c>
      <c r="BF77" s="80">
        <f t="shared" si="5"/>
        <v>197.96</v>
      </c>
      <c r="IC77" s="16"/>
      <c r="ID77" s="16"/>
      <c r="IE77" s="16"/>
      <c r="IF77" s="16"/>
      <c r="IG77" s="16"/>
    </row>
    <row r="78" spans="1:241" s="15" customFormat="1" ht="90">
      <c r="A78" s="61">
        <v>66</v>
      </c>
      <c r="B78" s="87" t="s">
        <v>525</v>
      </c>
      <c r="C78" s="64" t="s">
        <v>117</v>
      </c>
      <c r="D78" s="81">
        <v>540.54</v>
      </c>
      <c r="E78" s="82" t="s">
        <v>597</v>
      </c>
      <c r="F78" s="83">
        <v>202.48</v>
      </c>
      <c r="G78" s="69"/>
      <c r="H78" s="70"/>
      <c r="I78" s="71" t="s">
        <v>39</v>
      </c>
      <c r="J78" s="72">
        <f t="shared" si="0"/>
        <v>1</v>
      </c>
      <c r="K78" s="73" t="s">
        <v>64</v>
      </c>
      <c r="L78" s="73" t="s">
        <v>7</v>
      </c>
      <c r="M78" s="74"/>
      <c r="N78" s="69"/>
      <c r="O78" s="69"/>
      <c r="P78" s="75"/>
      <c r="Q78" s="69"/>
      <c r="R78" s="69"/>
      <c r="S78" s="75"/>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7">
        <f t="shared" si="1"/>
        <v>109448.54</v>
      </c>
      <c r="BB78" s="58">
        <f t="shared" si="2"/>
        <v>109448.54</v>
      </c>
      <c r="BC78" s="57" t="str">
        <f t="shared" si="3"/>
        <v>INR  One Lakh Nine Thousand Four Hundred &amp; Forty Eight  and Paise Fifty Four Only</v>
      </c>
      <c r="BD78" s="80"/>
      <c r="BE78" s="80">
        <f aca="true" t="shared" si="6" ref="BE78:BE141">BD78*1.12*1.01</f>
        <v>0</v>
      </c>
      <c r="BF78" s="80">
        <f aca="true" t="shared" si="7" ref="BF78:BF141">F78-BE78</f>
        <v>202.48</v>
      </c>
      <c r="IC78" s="16"/>
      <c r="ID78" s="16"/>
      <c r="IE78" s="16"/>
      <c r="IF78" s="16"/>
      <c r="IG78" s="16"/>
    </row>
    <row r="79" spans="1:241" s="15" customFormat="1" ht="129.75" customHeight="1">
      <c r="A79" s="61">
        <v>67</v>
      </c>
      <c r="B79" s="87" t="s">
        <v>526</v>
      </c>
      <c r="C79" s="64" t="s">
        <v>118</v>
      </c>
      <c r="D79" s="81">
        <v>456.456</v>
      </c>
      <c r="E79" s="82" t="s">
        <v>597</v>
      </c>
      <c r="F79" s="83">
        <v>207.01</v>
      </c>
      <c r="G79" s="69"/>
      <c r="H79" s="70"/>
      <c r="I79" s="71" t="s">
        <v>39</v>
      </c>
      <c r="J79" s="72">
        <f t="shared" si="0"/>
        <v>1</v>
      </c>
      <c r="K79" s="73" t="s">
        <v>64</v>
      </c>
      <c r="L79" s="73" t="s">
        <v>7</v>
      </c>
      <c r="M79" s="74"/>
      <c r="N79" s="69"/>
      <c r="O79" s="69"/>
      <c r="P79" s="75"/>
      <c r="Q79" s="69"/>
      <c r="R79" s="69"/>
      <c r="S79" s="75"/>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7">
        <f t="shared" si="1"/>
        <v>94490.96</v>
      </c>
      <c r="BB79" s="58">
        <f t="shared" si="2"/>
        <v>94490.96</v>
      </c>
      <c r="BC79" s="57" t="str">
        <f t="shared" si="3"/>
        <v>INR  Ninety Four Thousand Four Hundred &amp; Ninety  and Paise Ninety Six Only</v>
      </c>
      <c r="BD79" s="80"/>
      <c r="BE79" s="80">
        <f t="shared" si="6"/>
        <v>0</v>
      </c>
      <c r="BF79" s="80">
        <f t="shared" si="7"/>
        <v>207.01</v>
      </c>
      <c r="IC79" s="16"/>
      <c r="ID79" s="16"/>
      <c r="IE79" s="16"/>
      <c r="IF79" s="16"/>
      <c r="IG79" s="16"/>
    </row>
    <row r="80" spans="1:241" s="15" customFormat="1" ht="90">
      <c r="A80" s="61">
        <v>68</v>
      </c>
      <c r="B80" s="87" t="s">
        <v>527</v>
      </c>
      <c r="C80" s="64" t="s">
        <v>119</v>
      </c>
      <c r="D80" s="81">
        <v>456.456</v>
      </c>
      <c r="E80" s="82" t="s">
        <v>597</v>
      </c>
      <c r="F80" s="83">
        <v>211.53</v>
      </c>
      <c r="G80" s="69"/>
      <c r="H80" s="70"/>
      <c r="I80" s="71" t="s">
        <v>39</v>
      </c>
      <c r="J80" s="72">
        <f t="shared" si="0"/>
        <v>1</v>
      </c>
      <c r="K80" s="73" t="s">
        <v>64</v>
      </c>
      <c r="L80" s="73" t="s">
        <v>7</v>
      </c>
      <c r="M80" s="74"/>
      <c r="N80" s="69"/>
      <c r="O80" s="69"/>
      <c r="P80" s="75"/>
      <c r="Q80" s="69"/>
      <c r="R80" s="69"/>
      <c r="S80" s="75"/>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7">
        <f t="shared" si="1"/>
        <v>96554.14</v>
      </c>
      <c r="BB80" s="58">
        <f t="shared" si="2"/>
        <v>96554.14</v>
      </c>
      <c r="BC80" s="57" t="str">
        <f t="shared" si="3"/>
        <v>INR  Ninety Six Thousand Five Hundred &amp; Fifty Four  and Paise Fourteen Only</v>
      </c>
      <c r="BD80" s="80"/>
      <c r="BE80" s="80">
        <f t="shared" si="6"/>
        <v>0</v>
      </c>
      <c r="BF80" s="80">
        <f t="shared" si="7"/>
        <v>211.53</v>
      </c>
      <c r="IC80" s="16"/>
      <c r="ID80" s="16"/>
      <c r="IE80" s="16"/>
      <c r="IF80" s="16"/>
      <c r="IG80" s="16"/>
    </row>
    <row r="81" spans="1:241" s="15" customFormat="1" ht="137.25" customHeight="1">
      <c r="A81" s="61">
        <v>69</v>
      </c>
      <c r="B81" s="87" t="s">
        <v>544</v>
      </c>
      <c r="C81" s="64" t="s">
        <v>120</v>
      </c>
      <c r="D81" s="81">
        <v>456.456</v>
      </c>
      <c r="E81" s="82" t="s">
        <v>597</v>
      </c>
      <c r="F81" s="83">
        <v>216.06</v>
      </c>
      <c r="G81" s="69"/>
      <c r="H81" s="70"/>
      <c r="I81" s="71" t="s">
        <v>39</v>
      </c>
      <c r="J81" s="72">
        <f aca="true" t="shared" si="8" ref="J81:J151">IF(I81="Less(-)",-1,1)</f>
        <v>1</v>
      </c>
      <c r="K81" s="73" t="s">
        <v>64</v>
      </c>
      <c r="L81" s="73" t="s">
        <v>7</v>
      </c>
      <c r="M81" s="74"/>
      <c r="N81" s="69"/>
      <c r="O81" s="69"/>
      <c r="P81" s="75"/>
      <c r="Q81" s="69"/>
      <c r="R81" s="69"/>
      <c r="S81" s="75"/>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7">
        <f aca="true" t="shared" si="9" ref="BA81:BA151">total_amount_ba($B$2,$D$2,D81,F81,J81,K81,M81)</f>
        <v>98621.88</v>
      </c>
      <c r="BB81" s="58">
        <f aca="true" t="shared" si="10" ref="BB81:BB151">BA81+SUM(N81:AZ81)</f>
        <v>98621.88</v>
      </c>
      <c r="BC81" s="57" t="str">
        <f aca="true" t="shared" si="11" ref="BC81:BC151">SpellNumber(L81,BB81)</f>
        <v>INR  Ninety Eight Thousand Six Hundred &amp; Twenty One  and Paise Eighty Eight Only</v>
      </c>
      <c r="BD81" s="80"/>
      <c r="BE81" s="80">
        <f t="shared" si="6"/>
        <v>0</v>
      </c>
      <c r="BF81" s="80">
        <f t="shared" si="7"/>
        <v>216.06</v>
      </c>
      <c r="IC81" s="16"/>
      <c r="ID81" s="16"/>
      <c r="IE81" s="16"/>
      <c r="IF81" s="16"/>
      <c r="IG81" s="16"/>
    </row>
    <row r="82" spans="1:241" s="15" customFormat="1" ht="133.5" customHeight="1">
      <c r="A82" s="61">
        <v>70</v>
      </c>
      <c r="B82" s="87" t="s">
        <v>543</v>
      </c>
      <c r="C82" s="64" t="s">
        <v>121</v>
      </c>
      <c r="D82" s="81">
        <v>456.456</v>
      </c>
      <c r="E82" s="82" t="s">
        <v>597</v>
      </c>
      <c r="F82" s="83">
        <v>221.72</v>
      </c>
      <c r="G82" s="69"/>
      <c r="H82" s="70"/>
      <c r="I82" s="71" t="s">
        <v>39</v>
      </c>
      <c r="J82" s="72">
        <f t="shared" si="8"/>
        <v>1</v>
      </c>
      <c r="K82" s="73" t="s">
        <v>64</v>
      </c>
      <c r="L82" s="73" t="s">
        <v>7</v>
      </c>
      <c r="M82" s="74"/>
      <c r="N82" s="69"/>
      <c r="O82" s="69"/>
      <c r="P82" s="75"/>
      <c r="Q82" s="69"/>
      <c r="R82" s="69"/>
      <c r="S82" s="75"/>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7">
        <f t="shared" si="9"/>
        <v>101205.42</v>
      </c>
      <c r="BB82" s="58">
        <f t="shared" si="10"/>
        <v>101205.42</v>
      </c>
      <c r="BC82" s="57" t="str">
        <f t="shared" si="11"/>
        <v>INR  One Lakh One Thousand Two Hundred &amp; Five  and Paise Forty Two Only</v>
      </c>
      <c r="BD82" s="80"/>
      <c r="BE82" s="80">
        <f t="shared" si="6"/>
        <v>0</v>
      </c>
      <c r="BF82" s="80">
        <f t="shared" si="7"/>
        <v>221.72</v>
      </c>
      <c r="IC82" s="16"/>
      <c r="ID82" s="16"/>
      <c r="IE82" s="16"/>
      <c r="IF82" s="16"/>
      <c r="IG82" s="16"/>
    </row>
    <row r="83" spans="1:241" s="15" customFormat="1" ht="90">
      <c r="A83" s="61">
        <v>71</v>
      </c>
      <c r="B83" s="87" t="s">
        <v>528</v>
      </c>
      <c r="C83" s="64" t="s">
        <v>122</v>
      </c>
      <c r="D83" s="81">
        <v>163.49</v>
      </c>
      <c r="E83" s="82" t="s">
        <v>597</v>
      </c>
      <c r="F83" s="83">
        <v>227.37</v>
      </c>
      <c r="G83" s="69"/>
      <c r="H83" s="70"/>
      <c r="I83" s="71" t="s">
        <v>39</v>
      </c>
      <c r="J83" s="72">
        <f t="shared" si="8"/>
        <v>1</v>
      </c>
      <c r="K83" s="73" t="s">
        <v>64</v>
      </c>
      <c r="L83" s="73" t="s">
        <v>7</v>
      </c>
      <c r="M83" s="74"/>
      <c r="N83" s="69"/>
      <c r="O83" s="69"/>
      <c r="P83" s="75"/>
      <c r="Q83" s="69"/>
      <c r="R83" s="69"/>
      <c r="S83" s="75"/>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7">
        <f t="shared" si="9"/>
        <v>37172.72</v>
      </c>
      <c r="BB83" s="58">
        <f t="shared" si="10"/>
        <v>37172.72</v>
      </c>
      <c r="BC83" s="57" t="str">
        <f t="shared" si="11"/>
        <v>INR  Thirty Seven Thousand One Hundred &amp; Seventy Two  and Paise Seventy Two Only</v>
      </c>
      <c r="BD83" s="80"/>
      <c r="BE83" s="80">
        <f t="shared" si="6"/>
        <v>0</v>
      </c>
      <c r="BF83" s="80">
        <f t="shared" si="7"/>
        <v>227.37</v>
      </c>
      <c r="IC83" s="16"/>
      <c r="ID83" s="16"/>
      <c r="IE83" s="16"/>
      <c r="IF83" s="16"/>
      <c r="IG83" s="16"/>
    </row>
    <row r="84" spans="1:241" s="15" customFormat="1" ht="105">
      <c r="A84" s="61">
        <v>72</v>
      </c>
      <c r="B84" s="87" t="s">
        <v>529</v>
      </c>
      <c r="C84" s="64" t="s">
        <v>123</v>
      </c>
      <c r="D84" s="81">
        <v>1829.734</v>
      </c>
      <c r="E84" s="82" t="s">
        <v>597</v>
      </c>
      <c r="F84" s="83">
        <v>170.81</v>
      </c>
      <c r="G84" s="69"/>
      <c r="H84" s="70"/>
      <c r="I84" s="71" t="s">
        <v>39</v>
      </c>
      <c r="J84" s="72">
        <f t="shared" si="8"/>
        <v>1</v>
      </c>
      <c r="K84" s="73" t="s">
        <v>64</v>
      </c>
      <c r="L84" s="73" t="s">
        <v>7</v>
      </c>
      <c r="M84" s="74"/>
      <c r="N84" s="69"/>
      <c r="O84" s="69"/>
      <c r="P84" s="75"/>
      <c r="Q84" s="69"/>
      <c r="R84" s="69"/>
      <c r="S84" s="75"/>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7">
        <f t="shared" si="9"/>
        <v>312536.86</v>
      </c>
      <c r="BB84" s="58">
        <f t="shared" si="10"/>
        <v>312536.86</v>
      </c>
      <c r="BC84" s="57" t="str">
        <f t="shared" si="11"/>
        <v>INR  Three Lakh Twelve Thousand Five Hundred &amp; Thirty Six  and Paise Eighty Six Only</v>
      </c>
      <c r="BD84" s="80"/>
      <c r="BE84" s="80">
        <f t="shared" si="6"/>
        <v>0</v>
      </c>
      <c r="BF84" s="80">
        <f t="shared" si="7"/>
        <v>170.81</v>
      </c>
      <c r="IC84" s="16"/>
      <c r="ID84" s="16"/>
      <c r="IE84" s="16"/>
      <c r="IF84" s="16"/>
      <c r="IG84" s="16"/>
    </row>
    <row r="85" spans="1:241" s="15" customFormat="1" ht="90">
      <c r="A85" s="61">
        <v>73</v>
      </c>
      <c r="B85" s="87" t="s">
        <v>530</v>
      </c>
      <c r="C85" s="64" t="s">
        <v>124</v>
      </c>
      <c r="D85" s="81">
        <v>1980.231</v>
      </c>
      <c r="E85" s="82" t="s">
        <v>597</v>
      </c>
      <c r="F85" s="83">
        <v>175.34</v>
      </c>
      <c r="G85" s="69"/>
      <c r="H85" s="70"/>
      <c r="I85" s="71" t="s">
        <v>39</v>
      </c>
      <c r="J85" s="72">
        <f t="shared" si="8"/>
        <v>1</v>
      </c>
      <c r="K85" s="73" t="s">
        <v>64</v>
      </c>
      <c r="L85" s="73" t="s">
        <v>7</v>
      </c>
      <c r="M85" s="74"/>
      <c r="N85" s="69"/>
      <c r="O85" s="69"/>
      <c r="P85" s="75"/>
      <c r="Q85" s="69"/>
      <c r="R85" s="69"/>
      <c r="S85" s="75"/>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7">
        <f t="shared" si="9"/>
        <v>347213.7</v>
      </c>
      <c r="BB85" s="58">
        <f t="shared" si="10"/>
        <v>347213.7</v>
      </c>
      <c r="BC85" s="57" t="str">
        <f t="shared" si="11"/>
        <v>INR  Three Lakh Forty Seven Thousand Two Hundred &amp; Thirteen  and Paise Seventy Only</v>
      </c>
      <c r="BD85" s="80"/>
      <c r="BE85" s="80">
        <f t="shared" si="6"/>
        <v>0</v>
      </c>
      <c r="BF85" s="80">
        <f t="shared" si="7"/>
        <v>175.34</v>
      </c>
      <c r="IC85" s="16"/>
      <c r="ID85" s="16"/>
      <c r="IE85" s="16"/>
      <c r="IF85" s="16"/>
      <c r="IG85" s="16"/>
    </row>
    <row r="86" spans="1:241" s="15" customFormat="1" ht="90">
      <c r="A86" s="61">
        <v>74</v>
      </c>
      <c r="B86" s="87" t="s">
        <v>531</v>
      </c>
      <c r="C86" s="64" t="s">
        <v>125</v>
      </c>
      <c r="D86" s="81">
        <v>1828.431</v>
      </c>
      <c r="E86" s="82" t="s">
        <v>597</v>
      </c>
      <c r="F86" s="83">
        <v>179.86</v>
      </c>
      <c r="G86" s="69"/>
      <c r="H86" s="70"/>
      <c r="I86" s="71" t="s">
        <v>39</v>
      </c>
      <c r="J86" s="72">
        <f t="shared" si="8"/>
        <v>1</v>
      </c>
      <c r="K86" s="73" t="s">
        <v>64</v>
      </c>
      <c r="L86" s="73" t="s">
        <v>7</v>
      </c>
      <c r="M86" s="74"/>
      <c r="N86" s="69"/>
      <c r="O86" s="69"/>
      <c r="P86" s="75"/>
      <c r="Q86" s="69"/>
      <c r="R86" s="69"/>
      <c r="S86" s="75"/>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7">
        <f t="shared" si="9"/>
        <v>328861.6</v>
      </c>
      <c r="BB86" s="58">
        <f t="shared" si="10"/>
        <v>328861.6</v>
      </c>
      <c r="BC86" s="57" t="str">
        <f t="shared" si="11"/>
        <v>INR  Three Lakh Twenty Eight Thousand Eight Hundred &amp; Sixty One  and Paise Sixty Only</v>
      </c>
      <c r="BD86" s="80"/>
      <c r="BE86" s="80">
        <f t="shared" si="6"/>
        <v>0</v>
      </c>
      <c r="BF86" s="80">
        <f t="shared" si="7"/>
        <v>179.86</v>
      </c>
      <c r="IC86" s="16"/>
      <c r="ID86" s="16"/>
      <c r="IE86" s="16"/>
      <c r="IF86" s="16"/>
      <c r="IG86" s="16"/>
    </row>
    <row r="87" spans="1:241" s="15" customFormat="1" ht="90">
      <c r="A87" s="61">
        <v>75</v>
      </c>
      <c r="B87" s="87" t="s">
        <v>532</v>
      </c>
      <c r="C87" s="64" t="s">
        <v>126</v>
      </c>
      <c r="D87" s="81">
        <v>1828.431</v>
      </c>
      <c r="E87" s="82" t="s">
        <v>597</v>
      </c>
      <c r="F87" s="83">
        <v>184.39</v>
      </c>
      <c r="G87" s="69"/>
      <c r="H87" s="70"/>
      <c r="I87" s="71" t="s">
        <v>39</v>
      </c>
      <c r="J87" s="72">
        <f t="shared" si="8"/>
        <v>1</v>
      </c>
      <c r="K87" s="73" t="s">
        <v>64</v>
      </c>
      <c r="L87" s="73" t="s">
        <v>7</v>
      </c>
      <c r="M87" s="74"/>
      <c r="N87" s="69"/>
      <c r="O87" s="69"/>
      <c r="P87" s="75"/>
      <c r="Q87" s="69"/>
      <c r="R87" s="69"/>
      <c r="S87" s="75"/>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7">
        <f t="shared" si="9"/>
        <v>337144.39</v>
      </c>
      <c r="BB87" s="58">
        <f t="shared" si="10"/>
        <v>337144.39</v>
      </c>
      <c r="BC87" s="57" t="str">
        <f t="shared" si="11"/>
        <v>INR  Three Lakh Thirty Seven Thousand One Hundred &amp; Forty Four  and Paise Thirty Nine Only</v>
      </c>
      <c r="BD87" s="80"/>
      <c r="BE87" s="80">
        <f t="shared" si="6"/>
        <v>0</v>
      </c>
      <c r="BF87" s="80">
        <f t="shared" si="7"/>
        <v>184.39</v>
      </c>
      <c r="IC87" s="16"/>
      <c r="ID87" s="16"/>
      <c r="IE87" s="16"/>
      <c r="IF87" s="16"/>
      <c r="IG87" s="16"/>
    </row>
    <row r="88" spans="1:241" s="15" customFormat="1" ht="90">
      <c r="A88" s="61">
        <v>76</v>
      </c>
      <c r="B88" s="87" t="s">
        <v>533</v>
      </c>
      <c r="C88" s="64" t="s">
        <v>127</v>
      </c>
      <c r="D88" s="81">
        <v>1828.431</v>
      </c>
      <c r="E88" s="82" t="s">
        <v>597</v>
      </c>
      <c r="F88" s="83">
        <v>188.91</v>
      </c>
      <c r="G88" s="69"/>
      <c r="H88" s="70"/>
      <c r="I88" s="71" t="s">
        <v>39</v>
      </c>
      <c r="J88" s="72">
        <f t="shared" si="8"/>
        <v>1</v>
      </c>
      <c r="K88" s="73" t="s">
        <v>64</v>
      </c>
      <c r="L88" s="73" t="s">
        <v>7</v>
      </c>
      <c r="M88" s="74"/>
      <c r="N88" s="69"/>
      <c r="O88" s="69"/>
      <c r="P88" s="75"/>
      <c r="Q88" s="69"/>
      <c r="R88" s="69"/>
      <c r="S88" s="75"/>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7">
        <f t="shared" si="9"/>
        <v>345408.9</v>
      </c>
      <c r="BB88" s="58">
        <f t="shared" si="10"/>
        <v>345408.9</v>
      </c>
      <c r="BC88" s="57" t="str">
        <f t="shared" si="11"/>
        <v>INR  Three Lakh Forty Five Thousand Four Hundred &amp; Eight  and Paise Ninety Only</v>
      </c>
      <c r="BD88" s="80"/>
      <c r="BE88" s="80">
        <f t="shared" si="6"/>
        <v>0</v>
      </c>
      <c r="BF88" s="80">
        <f t="shared" si="7"/>
        <v>188.91</v>
      </c>
      <c r="IC88" s="16"/>
      <c r="ID88" s="16"/>
      <c r="IE88" s="16"/>
      <c r="IF88" s="16"/>
      <c r="IG88" s="16"/>
    </row>
    <row r="89" spans="1:241" s="15" customFormat="1" ht="90">
      <c r="A89" s="61">
        <v>77</v>
      </c>
      <c r="B89" s="87" t="s">
        <v>534</v>
      </c>
      <c r="C89" s="64" t="s">
        <v>128</v>
      </c>
      <c r="D89" s="81">
        <v>1828.431</v>
      </c>
      <c r="E89" s="82" t="s">
        <v>597</v>
      </c>
      <c r="F89" s="83">
        <v>194.57</v>
      </c>
      <c r="G89" s="69"/>
      <c r="H89" s="70"/>
      <c r="I89" s="71" t="s">
        <v>39</v>
      </c>
      <c r="J89" s="72">
        <f t="shared" si="8"/>
        <v>1</v>
      </c>
      <c r="K89" s="73" t="s">
        <v>64</v>
      </c>
      <c r="L89" s="73" t="s">
        <v>7</v>
      </c>
      <c r="M89" s="74"/>
      <c r="N89" s="69"/>
      <c r="O89" s="69"/>
      <c r="P89" s="75"/>
      <c r="Q89" s="69"/>
      <c r="R89" s="69"/>
      <c r="S89" s="75"/>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7">
        <f t="shared" si="9"/>
        <v>355757.82</v>
      </c>
      <c r="BB89" s="58">
        <f t="shared" si="10"/>
        <v>355757.82</v>
      </c>
      <c r="BC89" s="57" t="str">
        <f t="shared" si="11"/>
        <v>INR  Three Lakh Fifty Five Thousand Seven Hundred &amp; Fifty Seven  and Paise Eighty Two Only</v>
      </c>
      <c r="BD89" s="80"/>
      <c r="BE89" s="80">
        <f t="shared" si="6"/>
        <v>0</v>
      </c>
      <c r="BF89" s="80">
        <f t="shared" si="7"/>
        <v>194.57</v>
      </c>
      <c r="IC89" s="16"/>
      <c r="ID89" s="16"/>
      <c r="IE89" s="16"/>
      <c r="IF89" s="16"/>
      <c r="IG89" s="16"/>
    </row>
    <row r="90" spans="1:241" s="15" customFormat="1" ht="90">
      <c r="A90" s="61">
        <v>78</v>
      </c>
      <c r="B90" s="87" t="s">
        <v>535</v>
      </c>
      <c r="C90" s="64" t="s">
        <v>129</v>
      </c>
      <c r="D90" s="81">
        <v>137.241</v>
      </c>
      <c r="E90" s="82" t="s">
        <v>597</v>
      </c>
      <c r="F90" s="83">
        <v>200.22</v>
      </c>
      <c r="G90" s="69"/>
      <c r="H90" s="70"/>
      <c r="I90" s="71" t="s">
        <v>39</v>
      </c>
      <c r="J90" s="72">
        <f t="shared" si="8"/>
        <v>1</v>
      </c>
      <c r="K90" s="73" t="s">
        <v>64</v>
      </c>
      <c r="L90" s="73" t="s">
        <v>7</v>
      </c>
      <c r="M90" s="74"/>
      <c r="N90" s="69"/>
      <c r="O90" s="69"/>
      <c r="P90" s="75"/>
      <c r="Q90" s="69"/>
      <c r="R90" s="69"/>
      <c r="S90" s="75"/>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7">
        <f t="shared" si="9"/>
        <v>27478.39</v>
      </c>
      <c r="BB90" s="58">
        <f t="shared" si="10"/>
        <v>27478.39</v>
      </c>
      <c r="BC90" s="57" t="str">
        <f t="shared" si="11"/>
        <v>INR  Twenty Seven Thousand Four Hundred &amp; Seventy Eight  and Paise Thirty Nine Only</v>
      </c>
      <c r="BD90" s="80"/>
      <c r="BE90" s="80">
        <f t="shared" si="6"/>
        <v>0</v>
      </c>
      <c r="BF90" s="80">
        <f t="shared" si="7"/>
        <v>200.22</v>
      </c>
      <c r="IC90" s="16"/>
      <c r="ID90" s="16"/>
      <c r="IE90" s="16"/>
      <c r="IF90" s="16"/>
      <c r="IG90" s="16"/>
    </row>
    <row r="91" spans="1:241" s="15" customFormat="1" ht="105">
      <c r="A91" s="61">
        <v>79</v>
      </c>
      <c r="B91" s="87" t="s">
        <v>536</v>
      </c>
      <c r="C91" s="64" t="s">
        <v>130</v>
      </c>
      <c r="D91" s="81">
        <v>734.643</v>
      </c>
      <c r="E91" s="82" t="s">
        <v>597</v>
      </c>
      <c r="F91" s="83">
        <v>150.45</v>
      </c>
      <c r="G91" s="69"/>
      <c r="H91" s="70"/>
      <c r="I91" s="71" t="s">
        <v>39</v>
      </c>
      <c r="J91" s="72">
        <f t="shared" si="8"/>
        <v>1</v>
      </c>
      <c r="K91" s="73" t="s">
        <v>64</v>
      </c>
      <c r="L91" s="73" t="s">
        <v>7</v>
      </c>
      <c r="M91" s="74"/>
      <c r="N91" s="69"/>
      <c r="O91" s="69"/>
      <c r="P91" s="75"/>
      <c r="Q91" s="69"/>
      <c r="R91" s="69"/>
      <c r="S91" s="75"/>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7">
        <f t="shared" si="9"/>
        <v>110527.04</v>
      </c>
      <c r="BB91" s="58">
        <f t="shared" si="10"/>
        <v>110527.04</v>
      </c>
      <c r="BC91" s="57" t="str">
        <f t="shared" si="11"/>
        <v>INR  One Lakh Ten Thousand Five Hundred &amp; Twenty Seven  and Paise Four Only</v>
      </c>
      <c r="BD91" s="80"/>
      <c r="BE91" s="80">
        <f t="shared" si="6"/>
        <v>0</v>
      </c>
      <c r="BF91" s="80">
        <f t="shared" si="7"/>
        <v>150.45</v>
      </c>
      <c r="IC91" s="16"/>
      <c r="ID91" s="16"/>
      <c r="IE91" s="16"/>
      <c r="IF91" s="16"/>
      <c r="IG91" s="16"/>
    </row>
    <row r="92" spans="1:241" s="15" customFormat="1" ht="90">
      <c r="A92" s="61">
        <v>80</v>
      </c>
      <c r="B92" s="87" t="s">
        <v>537</v>
      </c>
      <c r="C92" s="64" t="s">
        <v>131</v>
      </c>
      <c r="D92" s="81">
        <v>794.616</v>
      </c>
      <c r="E92" s="82" t="s">
        <v>597</v>
      </c>
      <c r="F92" s="83">
        <v>154.97</v>
      </c>
      <c r="G92" s="69"/>
      <c r="H92" s="70"/>
      <c r="I92" s="71" t="s">
        <v>39</v>
      </c>
      <c r="J92" s="72">
        <f t="shared" si="8"/>
        <v>1</v>
      </c>
      <c r="K92" s="73" t="s">
        <v>64</v>
      </c>
      <c r="L92" s="73" t="s">
        <v>7</v>
      </c>
      <c r="M92" s="74"/>
      <c r="N92" s="69"/>
      <c r="O92" s="69"/>
      <c r="P92" s="75"/>
      <c r="Q92" s="69"/>
      <c r="R92" s="69"/>
      <c r="S92" s="75"/>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7">
        <f t="shared" si="9"/>
        <v>123141.64</v>
      </c>
      <c r="BB92" s="58">
        <f t="shared" si="10"/>
        <v>123141.64</v>
      </c>
      <c r="BC92" s="57" t="str">
        <f t="shared" si="11"/>
        <v>INR  One Lakh Twenty Three Thousand One Hundred &amp; Forty One  and Paise Sixty Four Only</v>
      </c>
      <c r="BD92" s="80"/>
      <c r="BE92" s="80">
        <f t="shared" si="6"/>
        <v>0</v>
      </c>
      <c r="BF92" s="80">
        <f t="shared" si="7"/>
        <v>154.97</v>
      </c>
      <c r="IC92" s="16"/>
      <c r="ID92" s="16"/>
      <c r="IE92" s="16"/>
      <c r="IF92" s="16"/>
      <c r="IG92" s="16"/>
    </row>
    <row r="93" spans="1:241" s="15" customFormat="1" ht="90">
      <c r="A93" s="61">
        <v>81</v>
      </c>
      <c r="B93" s="87" t="s">
        <v>538</v>
      </c>
      <c r="C93" s="64" t="s">
        <v>132</v>
      </c>
      <c r="D93" s="81">
        <v>794.616</v>
      </c>
      <c r="E93" s="82" t="s">
        <v>597</v>
      </c>
      <c r="F93" s="83">
        <v>159.5</v>
      </c>
      <c r="G93" s="69"/>
      <c r="H93" s="70"/>
      <c r="I93" s="71" t="s">
        <v>39</v>
      </c>
      <c r="J93" s="72">
        <f t="shared" si="8"/>
        <v>1</v>
      </c>
      <c r="K93" s="73" t="s">
        <v>64</v>
      </c>
      <c r="L93" s="73" t="s">
        <v>7</v>
      </c>
      <c r="M93" s="74"/>
      <c r="N93" s="69"/>
      <c r="O93" s="69"/>
      <c r="P93" s="75"/>
      <c r="Q93" s="69"/>
      <c r="R93" s="69"/>
      <c r="S93" s="75"/>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7">
        <f t="shared" si="9"/>
        <v>126741.25</v>
      </c>
      <c r="BB93" s="58">
        <f t="shared" si="10"/>
        <v>126741.25</v>
      </c>
      <c r="BC93" s="57" t="str">
        <f t="shared" si="11"/>
        <v>INR  One Lakh Twenty Six Thousand Seven Hundred &amp; Forty One  and Paise Twenty Five Only</v>
      </c>
      <c r="BD93" s="80"/>
      <c r="BE93" s="80">
        <f t="shared" si="6"/>
        <v>0</v>
      </c>
      <c r="BF93" s="80">
        <f t="shared" si="7"/>
        <v>159.5</v>
      </c>
      <c r="IC93" s="16"/>
      <c r="ID93" s="16"/>
      <c r="IE93" s="16"/>
      <c r="IF93" s="16"/>
      <c r="IG93" s="16"/>
    </row>
    <row r="94" spans="1:241" s="15" customFormat="1" ht="90">
      <c r="A94" s="61">
        <v>82</v>
      </c>
      <c r="B94" s="87" t="s">
        <v>539</v>
      </c>
      <c r="C94" s="64" t="s">
        <v>133</v>
      </c>
      <c r="D94" s="81">
        <v>794.616</v>
      </c>
      <c r="E94" s="82" t="s">
        <v>597</v>
      </c>
      <c r="F94" s="83">
        <v>164.02</v>
      </c>
      <c r="G94" s="69"/>
      <c r="H94" s="70"/>
      <c r="I94" s="71" t="s">
        <v>39</v>
      </c>
      <c r="J94" s="72">
        <f t="shared" si="8"/>
        <v>1</v>
      </c>
      <c r="K94" s="73" t="s">
        <v>64</v>
      </c>
      <c r="L94" s="73" t="s">
        <v>7</v>
      </c>
      <c r="M94" s="74"/>
      <c r="N94" s="69"/>
      <c r="O94" s="69"/>
      <c r="P94" s="75"/>
      <c r="Q94" s="69"/>
      <c r="R94" s="69"/>
      <c r="S94" s="75"/>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7">
        <f t="shared" si="9"/>
        <v>130332.92</v>
      </c>
      <c r="BB94" s="58">
        <f t="shared" si="10"/>
        <v>130332.92</v>
      </c>
      <c r="BC94" s="57" t="str">
        <f t="shared" si="11"/>
        <v>INR  One Lakh Thirty Thousand Three Hundred &amp; Thirty Two  and Paise Ninety Two Only</v>
      </c>
      <c r="BD94" s="80"/>
      <c r="BE94" s="80">
        <f t="shared" si="6"/>
        <v>0</v>
      </c>
      <c r="BF94" s="80">
        <f t="shared" si="7"/>
        <v>164.02</v>
      </c>
      <c r="IC94" s="16"/>
      <c r="ID94" s="16"/>
      <c r="IE94" s="16"/>
      <c r="IF94" s="16"/>
      <c r="IG94" s="16"/>
    </row>
    <row r="95" spans="1:241" s="15" customFormat="1" ht="90">
      <c r="A95" s="61">
        <v>83</v>
      </c>
      <c r="B95" s="87" t="s">
        <v>540</v>
      </c>
      <c r="C95" s="64" t="s">
        <v>134</v>
      </c>
      <c r="D95" s="81">
        <v>794.616</v>
      </c>
      <c r="E95" s="82" t="s">
        <v>597</v>
      </c>
      <c r="F95" s="83">
        <v>168.55</v>
      </c>
      <c r="G95" s="69"/>
      <c r="H95" s="70"/>
      <c r="I95" s="71" t="s">
        <v>39</v>
      </c>
      <c r="J95" s="72">
        <f t="shared" si="8"/>
        <v>1</v>
      </c>
      <c r="K95" s="73" t="s">
        <v>64</v>
      </c>
      <c r="L95" s="73" t="s">
        <v>7</v>
      </c>
      <c r="M95" s="74"/>
      <c r="N95" s="69"/>
      <c r="O95" s="69"/>
      <c r="P95" s="75"/>
      <c r="Q95" s="69"/>
      <c r="R95" s="69"/>
      <c r="S95" s="75"/>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7">
        <f t="shared" si="9"/>
        <v>133932.53</v>
      </c>
      <c r="BB95" s="58">
        <f t="shared" si="10"/>
        <v>133932.53</v>
      </c>
      <c r="BC95" s="57" t="str">
        <f t="shared" si="11"/>
        <v>INR  One Lakh Thirty Three Thousand Nine Hundred &amp; Thirty Two  and Paise Fifty Three Only</v>
      </c>
      <c r="BD95" s="80"/>
      <c r="BE95" s="80">
        <f t="shared" si="6"/>
        <v>0</v>
      </c>
      <c r="BF95" s="80">
        <f t="shared" si="7"/>
        <v>168.55</v>
      </c>
      <c r="IC95" s="16"/>
      <c r="ID95" s="16"/>
      <c r="IE95" s="16"/>
      <c r="IF95" s="16"/>
      <c r="IG95" s="16"/>
    </row>
    <row r="96" spans="1:241" s="15" customFormat="1" ht="90">
      <c r="A96" s="61">
        <v>84</v>
      </c>
      <c r="B96" s="87" t="s">
        <v>541</v>
      </c>
      <c r="C96" s="64" t="s">
        <v>135</v>
      </c>
      <c r="D96" s="81">
        <v>794.616</v>
      </c>
      <c r="E96" s="82" t="s">
        <v>597</v>
      </c>
      <c r="F96" s="83">
        <v>174.2</v>
      </c>
      <c r="G96" s="69"/>
      <c r="H96" s="70"/>
      <c r="I96" s="71" t="s">
        <v>39</v>
      </c>
      <c r="J96" s="72">
        <f t="shared" si="8"/>
        <v>1</v>
      </c>
      <c r="K96" s="73" t="s">
        <v>64</v>
      </c>
      <c r="L96" s="73" t="s">
        <v>7</v>
      </c>
      <c r="M96" s="74"/>
      <c r="N96" s="69"/>
      <c r="O96" s="69"/>
      <c r="P96" s="75"/>
      <c r="Q96" s="69"/>
      <c r="R96" s="69"/>
      <c r="S96" s="75"/>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7">
        <f t="shared" si="9"/>
        <v>138422.11</v>
      </c>
      <c r="BB96" s="58">
        <f t="shared" si="10"/>
        <v>138422.11</v>
      </c>
      <c r="BC96" s="57" t="str">
        <f t="shared" si="11"/>
        <v>INR  One Lakh Thirty Eight Thousand Four Hundred &amp; Twenty Two  and Paise Eleven Only</v>
      </c>
      <c r="BD96" s="80"/>
      <c r="BE96" s="80">
        <f t="shared" si="6"/>
        <v>0</v>
      </c>
      <c r="BF96" s="80">
        <f t="shared" si="7"/>
        <v>174.2</v>
      </c>
      <c r="IC96" s="16"/>
      <c r="ID96" s="16"/>
      <c r="IE96" s="16"/>
      <c r="IF96" s="16"/>
      <c r="IG96" s="16"/>
    </row>
    <row r="97" spans="1:241" s="15" customFormat="1" ht="132" customHeight="1">
      <c r="A97" s="61">
        <v>85</v>
      </c>
      <c r="B97" s="87" t="s">
        <v>542</v>
      </c>
      <c r="C97" s="64" t="s">
        <v>136</v>
      </c>
      <c r="D97" s="81">
        <v>51</v>
      </c>
      <c r="E97" s="82" t="s">
        <v>597</v>
      </c>
      <c r="F97" s="83">
        <v>179.86</v>
      </c>
      <c r="G97" s="69"/>
      <c r="H97" s="70"/>
      <c r="I97" s="71" t="s">
        <v>39</v>
      </c>
      <c r="J97" s="72">
        <f t="shared" si="8"/>
        <v>1</v>
      </c>
      <c r="K97" s="73" t="s">
        <v>64</v>
      </c>
      <c r="L97" s="73" t="s">
        <v>7</v>
      </c>
      <c r="M97" s="74"/>
      <c r="N97" s="69"/>
      <c r="O97" s="69"/>
      <c r="P97" s="75"/>
      <c r="Q97" s="69"/>
      <c r="R97" s="69"/>
      <c r="S97" s="75"/>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7">
        <f t="shared" si="9"/>
        <v>9172.86</v>
      </c>
      <c r="BB97" s="58">
        <f t="shared" si="10"/>
        <v>9172.86</v>
      </c>
      <c r="BC97" s="57" t="str">
        <f t="shared" si="11"/>
        <v>INR  Nine Thousand One Hundred &amp; Seventy Two  and Paise Eighty Six Only</v>
      </c>
      <c r="BD97" s="80"/>
      <c r="BE97" s="80">
        <f t="shared" si="6"/>
        <v>0</v>
      </c>
      <c r="BF97" s="80">
        <f t="shared" si="7"/>
        <v>179.86</v>
      </c>
      <c r="IC97" s="16"/>
      <c r="ID97" s="16"/>
      <c r="IE97" s="16"/>
      <c r="IF97" s="16"/>
      <c r="IG97" s="16"/>
    </row>
    <row r="98" spans="1:241" s="15" customFormat="1" ht="90">
      <c r="A98" s="61">
        <v>86</v>
      </c>
      <c r="B98" s="87" t="s">
        <v>449</v>
      </c>
      <c r="C98" s="64" t="s">
        <v>137</v>
      </c>
      <c r="D98" s="81">
        <v>16019.651</v>
      </c>
      <c r="E98" s="82" t="s">
        <v>597</v>
      </c>
      <c r="F98" s="83">
        <v>54.86</v>
      </c>
      <c r="G98" s="69"/>
      <c r="H98" s="70"/>
      <c r="I98" s="71" t="s">
        <v>39</v>
      </c>
      <c r="J98" s="72">
        <f t="shared" si="8"/>
        <v>1</v>
      </c>
      <c r="K98" s="73" t="s">
        <v>64</v>
      </c>
      <c r="L98" s="73" t="s">
        <v>7</v>
      </c>
      <c r="M98" s="74"/>
      <c r="N98" s="69"/>
      <c r="O98" s="69"/>
      <c r="P98" s="75"/>
      <c r="Q98" s="69"/>
      <c r="R98" s="69"/>
      <c r="S98" s="75"/>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7">
        <f t="shared" si="9"/>
        <v>878838.05</v>
      </c>
      <c r="BB98" s="58">
        <f t="shared" si="10"/>
        <v>878838.05</v>
      </c>
      <c r="BC98" s="57" t="str">
        <f t="shared" si="11"/>
        <v>INR  Eight Lakh Seventy Eight Thousand Eight Hundred &amp; Thirty Eight  and Paise Five Only</v>
      </c>
      <c r="BD98" s="80"/>
      <c r="BE98" s="80">
        <f t="shared" si="6"/>
        <v>0</v>
      </c>
      <c r="BF98" s="80">
        <f t="shared" si="7"/>
        <v>54.86</v>
      </c>
      <c r="IC98" s="16"/>
      <c r="ID98" s="16"/>
      <c r="IE98" s="16"/>
      <c r="IF98" s="16"/>
      <c r="IG98" s="16"/>
    </row>
    <row r="99" spans="1:241" s="15" customFormat="1" ht="66" customHeight="1">
      <c r="A99" s="61">
        <v>87</v>
      </c>
      <c r="B99" s="87" t="s">
        <v>450</v>
      </c>
      <c r="C99" s="64" t="s">
        <v>138</v>
      </c>
      <c r="D99" s="81">
        <v>2564.377</v>
      </c>
      <c r="E99" s="82" t="s">
        <v>597</v>
      </c>
      <c r="F99" s="83">
        <v>138.01</v>
      </c>
      <c r="G99" s="69"/>
      <c r="H99" s="70"/>
      <c r="I99" s="71" t="s">
        <v>39</v>
      </c>
      <c r="J99" s="72">
        <f t="shared" si="8"/>
        <v>1</v>
      </c>
      <c r="K99" s="73" t="s">
        <v>64</v>
      </c>
      <c r="L99" s="73" t="s">
        <v>7</v>
      </c>
      <c r="M99" s="74"/>
      <c r="N99" s="69"/>
      <c r="O99" s="69"/>
      <c r="P99" s="75"/>
      <c r="Q99" s="69"/>
      <c r="R99" s="69"/>
      <c r="S99" s="75"/>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7">
        <f t="shared" si="9"/>
        <v>353909.67</v>
      </c>
      <c r="BB99" s="58">
        <f t="shared" si="10"/>
        <v>353909.67</v>
      </c>
      <c r="BC99" s="57" t="str">
        <f t="shared" si="11"/>
        <v>INR  Three Lakh Fifty Three Thousand Nine Hundred &amp; Nine  and Paise Sixty Seven Only</v>
      </c>
      <c r="BD99" s="80"/>
      <c r="BE99" s="80">
        <f t="shared" si="6"/>
        <v>0</v>
      </c>
      <c r="BF99" s="80">
        <f t="shared" si="7"/>
        <v>138.01</v>
      </c>
      <c r="IC99" s="16"/>
      <c r="ID99" s="16"/>
      <c r="IE99" s="16"/>
      <c r="IF99" s="16"/>
      <c r="IG99" s="16"/>
    </row>
    <row r="100" spans="1:241" s="15" customFormat="1" ht="63.75" customHeight="1">
      <c r="A100" s="61">
        <v>88</v>
      </c>
      <c r="B100" s="87" t="s">
        <v>451</v>
      </c>
      <c r="C100" s="64" t="s">
        <v>139</v>
      </c>
      <c r="D100" s="81">
        <v>2774.847</v>
      </c>
      <c r="E100" s="82" t="s">
        <v>597</v>
      </c>
      <c r="F100" s="83">
        <v>138.01</v>
      </c>
      <c r="G100" s="69"/>
      <c r="H100" s="70"/>
      <c r="I100" s="71" t="s">
        <v>39</v>
      </c>
      <c r="J100" s="72">
        <f t="shared" si="8"/>
        <v>1</v>
      </c>
      <c r="K100" s="73" t="s">
        <v>64</v>
      </c>
      <c r="L100" s="73" t="s">
        <v>7</v>
      </c>
      <c r="M100" s="74"/>
      <c r="N100" s="69"/>
      <c r="O100" s="69"/>
      <c r="P100" s="75"/>
      <c r="Q100" s="69"/>
      <c r="R100" s="69"/>
      <c r="S100" s="75"/>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7">
        <f t="shared" si="9"/>
        <v>382956.63</v>
      </c>
      <c r="BB100" s="58">
        <f t="shared" si="10"/>
        <v>382956.63</v>
      </c>
      <c r="BC100" s="57" t="str">
        <f t="shared" si="11"/>
        <v>INR  Three Lakh Eighty Two Thousand Nine Hundred &amp; Fifty Six  and Paise Sixty Three Only</v>
      </c>
      <c r="BD100" s="80"/>
      <c r="BE100" s="80">
        <f t="shared" si="6"/>
        <v>0</v>
      </c>
      <c r="BF100" s="80">
        <f t="shared" si="7"/>
        <v>138.01</v>
      </c>
      <c r="IC100" s="16"/>
      <c r="ID100" s="16"/>
      <c r="IE100" s="16"/>
      <c r="IF100" s="16"/>
      <c r="IG100" s="16"/>
    </row>
    <row r="101" spans="1:241" s="15" customFormat="1" ht="67.5">
      <c r="A101" s="61">
        <v>89</v>
      </c>
      <c r="B101" s="87" t="s">
        <v>452</v>
      </c>
      <c r="C101" s="64" t="s">
        <v>140</v>
      </c>
      <c r="D101" s="81">
        <v>2623.047</v>
      </c>
      <c r="E101" s="82" t="s">
        <v>597</v>
      </c>
      <c r="F101" s="83">
        <v>138.01</v>
      </c>
      <c r="G101" s="69"/>
      <c r="H101" s="70"/>
      <c r="I101" s="71" t="s">
        <v>39</v>
      </c>
      <c r="J101" s="72">
        <f t="shared" si="8"/>
        <v>1</v>
      </c>
      <c r="K101" s="73" t="s">
        <v>64</v>
      </c>
      <c r="L101" s="73" t="s">
        <v>7</v>
      </c>
      <c r="M101" s="74"/>
      <c r="N101" s="69"/>
      <c r="O101" s="69"/>
      <c r="P101" s="75"/>
      <c r="Q101" s="69"/>
      <c r="R101" s="69"/>
      <c r="S101" s="75"/>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7">
        <f t="shared" si="9"/>
        <v>362006.72</v>
      </c>
      <c r="BB101" s="58">
        <f t="shared" si="10"/>
        <v>362006.72</v>
      </c>
      <c r="BC101" s="57" t="str">
        <f t="shared" si="11"/>
        <v>INR  Three Lakh Sixty Two Thousand  &amp;Six  and Paise Seventy Two Only</v>
      </c>
      <c r="BD101" s="80"/>
      <c r="BE101" s="80">
        <f t="shared" si="6"/>
        <v>0</v>
      </c>
      <c r="BF101" s="80">
        <f t="shared" si="7"/>
        <v>138.01</v>
      </c>
      <c r="IC101" s="16"/>
      <c r="ID101" s="16"/>
      <c r="IE101" s="16"/>
      <c r="IF101" s="16"/>
      <c r="IG101" s="16"/>
    </row>
    <row r="102" spans="1:241" s="15" customFormat="1" ht="67.5">
      <c r="A102" s="61">
        <v>90</v>
      </c>
      <c r="B102" s="87" t="s">
        <v>453</v>
      </c>
      <c r="C102" s="64" t="s">
        <v>141</v>
      </c>
      <c r="D102" s="81">
        <v>2623.047</v>
      </c>
      <c r="E102" s="82" t="s">
        <v>597</v>
      </c>
      <c r="F102" s="83">
        <v>138.01</v>
      </c>
      <c r="G102" s="69"/>
      <c r="H102" s="70"/>
      <c r="I102" s="71" t="s">
        <v>39</v>
      </c>
      <c r="J102" s="72">
        <f t="shared" si="8"/>
        <v>1</v>
      </c>
      <c r="K102" s="73" t="s">
        <v>64</v>
      </c>
      <c r="L102" s="73" t="s">
        <v>7</v>
      </c>
      <c r="M102" s="74"/>
      <c r="N102" s="69"/>
      <c r="O102" s="69"/>
      <c r="P102" s="75"/>
      <c r="Q102" s="69"/>
      <c r="R102" s="69"/>
      <c r="S102" s="75"/>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7">
        <f t="shared" si="9"/>
        <v>362006.72</v>
      </c>
      <c r="BB102" s="58">
        <f t="shared" si="10"/>
        <v>362006.72</v>
      </c>
      <c r="BC102" s="57" t="str">
        <f t="shared" si="11"/>
        <v>INR  Three Lakh Sixty Two Thousand  &amp;Six  and Paise Seventy Two Only</v>
      </c>
      <c r="BD102" s="80"/>
      <c r="BE102" s="80">
        <f t="shared" si="6"/>
        <v>0</v>
      </c>
      <c r="BF102" s="80">
        <f t="shared" si="7"/>
        <v>138.01</v>
      </c>
      <c r="IC102" s="16"/>
      <c r="ID102" s="16"/>
      <c r="IE102" s="16"/>
      <c r="IF102" s="16"/>
      <c r="IG102" s="16"/>
    </row>
    <row r="103" spans="1:241" s="15" customFormat="1" ht="67.5">
      <c r="A103" s="61">
        <v>91</v>
      </c>
      <c r="B103" s="87" t="s">
        <v>454</v>
      </c>
      <c r="C103" s="64" t="s">
        <v>142</v>
      </c>
      <c r="D103" s="81">
        <v>2623.047</v>
      </c>
      <c r="E103" s="82" t="s">
        <v>597</v>
      </c>
      <c r="F103" s="83">
        <v>138.01</v>
      </c>
      <c r="G103" s="69"/>
      <c r="H103" s="70"/>
      <c r="I103" s="71" t="s">
        <v>39</v>
      </c>
      <c r="J103" s="72">
        <f t="shared" si="8"/>
        <v>1</v>
      </c>
      <c r="K103" s="73" t="s">
        <v>64</v>
      </c>
      <c r="L103" s="73" t="s">
        <v>7</v>
      </c>
      <c r="M103" s="74"/>
      <c r="N103" s="69"/>
      <c r="O103" s="69"/>
      <c r="P103" s="75"/>
      <c r="Q103" s="69"/>
      <c r="R103" s="69"/>
      <c r="S103" s="75"/>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7">
        <f t="shared" si="9"/>
        <v>362006.72</v>
      </c>
      <c r="BB103" s="58">
        <f t="shared" si="10"/>
        <v>362006.72</v>
      </c>
      <c r="BC103" s="57" t="str">
        <f t="shared" si="11"/>
        <v>INR  Three Lakh Sixty Two Thousand  &amp;Six  and Paise Seventy Two Only</v>
      </c>
      <c r="BD103" s="80"/>
      <c r="BE103" s="80">
        <f t="shared" si="6"/>
        <v>0</v>
      </c>
      <c r="BF103" s="80">
        <f t="shared" si="7"/>
        <v>138.01</v>
      </c>
      <c r="IC103" s="16"/>
      <c r="ID103" s="16"/>
      <c r="IE103" s="16"/>
      <c r="IF103" s="16"/>
      <c r="IG103" s="16"/>
    </row>
    <row r="104" spans="1:241" s="15" customFormat="1" ht="67.5">
      <c r="A104" s="61">
        <v>92</v>
      </c>
      <c r="B104" s="87" t="s">
        <v>455</v>
      </c>
      <c r="C104" s="64" t="s">
        <v>143</v>
      </c>
      <c r="D104" s="81">
        <v>2623.047</v>
      </c>
      <c r="E104" s="82" t="s">
        <v>597</v>
      </c>
      <c r="F104" s="83">
        <v>138.01</v>
      </c>
      <c r="G104" s="69"/>
      <c r="H104" s="70"/>
      <c r="I104" s="71" t="s">
        <v>39</v>
      </c>
      <c r="J104" s="72">
        <f t="shared" si="8"/>
        <v>1</v>
      </c>
      <c r="K104" s="73" t="s">
        <v>64</v>
      </c>
      <c r="L104" s="73" t="s">
        <v>7</v>
      </c>
      <c r="M104" s="74"/>
      <c r="N104" s="69"/>
      <c r="O104" s="69"/>
      <c r="P104" s="75"/>
      <c r="Q104" s="69"/>
      <c r="R104" s="69"/>
      <c r="S104" s="75"/>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7">
        <f t="shared" si="9"/>
        <v>362006.72</v>
      </c>
      <c r="BB104" s="58">
        <f t="shared" si="10"/>
        <v>362006.72</v>
      </c>
      <c r="BC104" s="57" t="str">
        <f t="shared" si="11"/>
        <v>INR  Three Lakh Sixty Two Thousand  &amp;Six  and Paise Seventy Two Only</v>
      </c>
      <c r="BD104" s="80"/>
      <c r="BE104" s="80">
        <f t="shared" si="6"/>
        <v>0</v>
      </c>
      <c r="BF104" s="80">
        <f t="shared" si="7"/>
        <v>138.01</v>
      </c>
      <c r="IC104" s="16"/>
      <c r="ID104" s="16"/>
      <c r="IE104" s="16"/>
      <c r="IF104" s="16"/>
      <c r="IG104" s="16"/>
    </row>
    <row r="105" spans="1:241" s="15" customFormat="1" ht="67.5">
      <c r="A105" s="61">
        <v>93</v>
      </c>
      <c r="B105" s="87" t="s">
        <v>456</v>
      </c>
      <c r="C105" s="64" t="s">
        <v>144</v>
      </c>
      <c r="D105" s="81">
        <v>188.241</v>
      </c>
      <c r="E105" s="82" t="s">
        <v>597</v>
      </c>
      <c r="F105" s="83">
        <v>138.01</v>
      </c>
      <c r="G105" s="69"/>
      <c r="H105" s="70"/>
      <c r="I105" s="71" t="s">
        <v>39</v>
      </c>
      <c r="J105" s="72">
        <f t="shared" si="8"/>
        <v>1</v>
      </c>
      <c r="K105" s="73" t="s">
        <v>64</v>
      </c>
      <c r="L105" s="73" t="s">
        <v>7</v>
      </c>
      <c r="M105" s="74"/>
      <c r="N105" s="69"/>
      <c r="O105" s="69"/>
      <c r="P105" s="75"/>
      <c r="Q105" s="69"/>
      <c r="R105" s="69"/>
      <c r="S105" s="75"/>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7">
        <f t="shared" si="9"/>
        <v>25979.14</v>
      </c>
      <c r="BB105" s="58">
        <f t="shared" si="10"/>
        <v>25979.14</v>
      </c>
      <c r="BC105" s="57" t="str">
        <f t="shared" si="11"/>
        <v>INR  Twenty Five Thousand Nine Hundred &amp; Seventy Nine  and Paise Fourteen Only</v>
      </c>
      <c r="BD105" s="80"/>
      <c r="BE105" s="80">
        <f t="shared" si="6"/>
        <v>0</v>
      </c>
      <c r="BF105" s="80">
        <f t="shared" si="7"/>
        <v>138.01</v>
      </c>
      <c r="IC105" s="16"/>
      <c r="ID105" s="16"/>
      <c r="IE105" s="16"/>
      <c r="IF105" s="16"/>
      <c r="IG105" s="16"/>
    </row>
    <row r="106" spans="1:241" s="15" customFormat="1" ht="91.5" customHeight="1">
      <c r="A106" s="61">
        <v>94</v>
      </c>
      <c r="B106" s="87" t="s">
        <v>457</v>
      </c>
      <c r="C106" s="64" t="s">
        <v>145</v>
      </c>
      <c r="D106" s="81">
        <v>16019.651</v>
      </c>
      <c r="E106" s="82" t="s">
        <v>597</v>
      </c>
      <c r="F106" s="83">
        <v>79.18</v>
      </c>
      <c r="G106" s="69"/>
      <c r="H106" s="70"/>
      <c r="I106" s="71" t="s">
        <v>39</v>
      </c>
      <c r="J106" s="72">
        <f t="shared" si="8"/>
        <v>1</v>
      </c>
      <c r="K106" s="73" t="s">
        <v>64</v>
      </c>
      <c r="L106" s="73" t="s">
        <v>7</v>
      </c>
      <c r="M106" s="74"/>
      <c r="N106" s="69"/>
      <c r="O106" s="69"/>
      <c r="P106" s="75"/>
      <c r="Q106" s="69"/>
      <c r="R106" s="69"/>
      <c r="S106" s="75"/>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7">
        <f t="shared" si="9"/>
        <v>1268435.97</v>
      </c>
      <c r="BB106" s="58">
        <f t="shared" si="10"/>
        <v>1268435.97</v>
      </c>
      <c r="BC106" s="57" t="str">
        <f t="shared" si="11"/>
        <v>INR  Twelve Lakh Sixty Eight Thousand Four Hundred &amp; Thirty Five  and Paise Ninety Seven Only</v>
      </c>
      <c r="BD106" s="80"/>
      <c r="BE106" s="80">
        <f t="shared" si="6"/>
        <v>0</v>
      </c>
      <c r="BF106" s="80">
        <f t="shared" si="7"/>
        <v>79.18</v>
      </c>
      <c r="IC106" s="16"/>
      <c r="ID106" s="16"/>
      <c r="IE106" s="16"/>
      <c r="IF106" s="16"/>
      <c r="IG106" s="16"/>
    </row>
    <row r="107" spans="1:241" s="15" customFormat="1" ht="156.75">
      <c r="A107" s="61">
        <v>95</v>
      </c>
      <c r="B107" s="87" t="s">
        <v>546</v>
      </c>
      <c r="C107" s="64" t="s">
        <v>146</v>
      </c>
      <c r="D107" s="81">
        <v>6337.5</v>
      </c>
      <c r="E107" s="82" t="s">
        <v>300</v>
      </c>
      <c r="F107" s="83">
        <v>506.78</v>
      </c>
      <c r="G107" s="69"/>
      <c r="H107" s="70"/>
      <c r="I107" s="71" t="s">
        <v>39</v>
      </c>
      <c r="J107" s="72">
        <f>IF(I107="Less(-)",-1,1)</f>
        <v>1</v>
      </c>
      <c r="K107" s="73" t="s">
        <v>64</v>
      </c>
      <c r="L107" s="73" t="s">
        <v>7</v>
      </c>
      <c r="M107" s="74"/>
      <c r="N107" s="69"/>
      <c r="O107" s="69"/>
      <c r="P107" s="75"/>
      <c r="Q107" s="69"/>
      <c r="R107" s="69"/>
      <c r="S107" s="75"/>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7">
        <f>total_amount_ba($B$2,$D$2,D107,F107,J107,K107,M107)</f>
        <v>3211718.25</v>
      </c>
      <c r="BB107" s="58">
        <f>BA107+SUM(N107:AZ107)</f>
        <v>3211718.25</v>
      </c>
      <c r="BC107" s="57" t="str">
        <f>SpellNumber(L107,BB107)</f>
        <v>INR  Thirty Two Lakh Eleven Thousand Seven Hundred &amp; Eighteen  and Paise Twenty Five Only</v>
      </c>
      <c r="BD107" s="80"/>
      <c r="BE107" s="80">
        <f t="shared" si="6"/>
        <v>0</v>
      </c>
      <c r="BF107" s="80">
        <f t="shared" si="7"/>
        <v>506.78</v>
      </c>
      <c r="IC107" s="16"/>
      <c r="ID107" s="16"/>
      <c r="IE107" s="16"/>
      <c r="IF107" s="16"/>
      <c r="IG107" s="16"/>
    </row>
    <row r="108" spans="1:241" s="15" customFormat="1" ht="63.75" customHeight="1">
      <c r="A108" s="61">
        <v>96</v>
      </c>
      <c r="B108" s="87" t="s">
        <v>547</v>
      </c>
      <c r="C108" s="64" t="s">
        <v>147</v>
      </c>
      <c r="D108" s="81">
        <v>975</v>
      </c>
      <c r="E108" s="82" t="s">
        <v>597</v>
      </c>
      <c r="F108" s="83">
        <v>529.4</v>
      </c>
      <c r="G108" s="69"/>
      <c r="H108" s="70"/>
      <c r="I108" s="71" t="s">
        <v>39</v>
      </c>
      <c r="J108" s="72">
        <f t="shared" si="8"/>
        <v>1</v>
      </c>
      <c r="K108" s="73" t="s">
        <v>64</v>
      </c>
      <c r="L108" s="73" t="s">
        <v>7</v>
      </c>
      <c r="M108" s="74"/>
      <c r="N108" s="69"/>
      <c r="O108" s="69"/>
      <c r="P108" s="75"/>
      <c r="Q108" s="69"/>
      <c r="R108" s="69"/>
      <c r="S108" s="75"/>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7">
        <f t="shared" si="9"/>
        <v>516165</v>
      </c>
      <c r="BB108" s="58">
        <f t="shared" si="10"/>
        <v>516165</v>
      </c>
      <c r="BC108" s="57" t="str">
        <f t="shared" si="11"/>
        <v>INR  Five Lakh Sixteen Thousand One Hundred &amp; Sixty Five  Only</v>
      </c>
      <c r="BD108" s="80"/>
      <c r="BE108" s="80">
        <f t="shared" si="6"/>
        <v>0</v>
      </c>
      <c r="BF108" s="80">
        <f t="shared" si="7"/>
        <v>529.4</v>
      </c>
      <c r="IC108" s="16"/>
      <c r="ID108" s="16"/>
      <c r="IE108" s="16"/>
      <c r="IF108" s="16"/>
      <c r="IG108" s="16"/>
    </row>
    <row r="109" spans="1:241" s="15" customFormat="1" ht="71.25">
      <c r="A109" s="61">
        <v>97</v>
      </c>
      <c r="B109" s="87" t="s">
        <v>548</v>
      </c>
      <c r="C109" s="64" t="s">
        <v>148</v>
      </c>
      <c r="D109" s="81">
        <v>103</v>
      </c>
      <c r="E109" s="82" t="s">
        <v>298</v>
      </c>
      <c r="F109" s="83">
        <v>11185.31</v>
      </c>
      <c r="G109" s="69"/>
      <c r="H109" s="70"/>
      <c r="I109" s="71" t="s">
        <v>39</v>
      </c>
      <c r="J109" s="72">
        <f t="shared" si="8"/>
        <v>1</v>
      </c>
      <c r="K109" s="73" t="s">
        <v>64</v>
      </c>
      <c r="L109" s="73" t="s">
        <v>7</v>
      </c>
      <c r="M109" s="74"/>
      <c r="N109" s="69"/>
      <c r="O109" s="69"/>
      <c r="P109" s="75"/>
      <c r="Q109" s="69"/>
      <c r="R109" s="69"/>
      <c r="S109" s="75"/>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7">
        <f t="shared" si="9"/>
        <v>1152086.93</v>
      </c>
      <c r="BB109" s="58">
        <f t="shared" si="10"/>
        <v>1152086.93</v>
      </c>
      <c r="BC109" s="57" t="str">
        <f t="shared" si="11"/>
        <v>INR  Eleven Lakh Fifty Two Thousand  &amp;Eighty Six  and Paise Ninety Three Only</v>
      </c>
      <c r="BD109" s="80"/>
      <c r="BE109" s="80">
        <f t="shared" si="6"/>
        <v>0</v>
      </c>
      <c r="BF109" s="80">
        <f t="shared" si="7"/>
        <v>11185.31</v>
      </c>
      <c r="IC109" s="16"/>
      <c r="ID109" s="16"/>
      <c r="IE109" s="16"/>
      <c r="IF109" s="16"/>
      <c r="IG109" s="16"/>
    </row>
    <row r="110" spans="1:241" s="15" customFormat="1" ht="71.25">
      <c r="A110" s="61">
        <v>98</v>
      </c>
      <c r="B110" s="87" t="s">
        <v>549</v>
      </c>
      <c r="C110" s="64" t="s">
        <v>149</v>
      </c>
      <c r="D110" s="81">
        <v>24</v>
      </c>
      <c r="E110" s="82" t="s">
        <v>298</v>
      </c>
      <c r="F110" s="83">
        <v>11297.16</v>
      </c>
      <c r="G110" s="69"/>
      <c r="H110" s="70"/>
      <c r="I110" s="71" t="s">
        <v>39</v>
      </c>
      <c r="J110" s="72">
        <f t="shared" si="8"/>
        <v>1</v>
      </c>
      <c r="K110" s="73" t="s">
        <v>64</v>
      </c>
      <c r="L110" s="73" t="s">
        <v>7</v>
      </c>
      <c r="M110" s="74"/>
      <c r="N110" s="69"/>
      <c r="O110" s="69"/>
      <c r="P110" s="75"/>
      <c r="Q110" s="69"/>
      <c r="R110" s="69"/>
      <c r="S110" s="75"/>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7">
        <f t="shared" si="9"/>
        <v>271131.84</v>
      </c>
      <c r="BB110" s="58">
        <f t="shared" si="10"/>
        <v>271131.84</v>
      </c>
      <c r="BC110" s="57" t="str">
        <f t="shared" si="11"/>
        <v>INR  Two Lakh Seventy One Thousand One Hundred &amp; Thirty One  and Paise Eighty Four Only</v>
      </c>
      <c r="BD110" s="80"/>
      <c r="BE110" s="80">
        <f t="shared" si="6"/>
        <v>0</v>
      </c>
      <c r="BF110" s="80">
        <f t="shared" si="7"/>
        <v>11297.16</v>
      </c>
      <c r="IC110" s="16"/>
      <c r="ID110" s="16"/>
      <c r="IE110" s="16"/>
      <c r="IF110" s="16"/>
      <c r="IG110" s="16"/>
    </row>
    <row r="111" spans="1:241" s="15" customFormat="1" ht="71.25">
      <c r="A111" s="61">
        <v>99</v>
      </c>
      <c r="B111" s="87" t="s">
        <v>550</v>
      </c>
      <c r="C111" s="64" t="s">
        <v>150</v>
      </c>
      <c r="D111" s="81">
        <v>19.152</v>
      </c>
      <c r="E111" s="82" t="s">
        <v>298</v>
      </c>
      <c r="F111" s="83">
        <v>11410.13</v>
      </c>
      <c r="G111" s="69"/>
      <c r="H111" s="70"/>
      <c r="I111" s="71" t="s">
        <v>39</v>
      </c>
      <c r="J111" s="72">
        <f t="shared" si="8"/>
        <v>1</v>
      </c>
      <c r="K111" s="73" t="s">
        <v>64</v>
      </c>
      <c r="L111" s="73" t="s">
        <v>7</v>
      </c>
      <c r="M111" s="74"/>
      <c r="N111" s="69"/>
      <c r="O111" s="69"/>
      <c r="P111" s="75"/>
      <c r="Q111" s="69"/>
      <c r="R111" s="69"/>
      <c r="S111" s="75"/>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7">
        <f t="shared" si="9"/>
        <v>218526.81</v>
      </c>
      <c r="BB111" s="58">
        <f t="shared" si="10"/>
        <v>218526.81</v>
      </c>
      <c r="BC111" s="57" t="str">
        <f t="shared" si="11"/>
        <v>INR  Two Lakh Eighteen Thousand Five Hundred &amp; Twenty Six  and Paise Eighty One Only</v>
      </c>
      <c r="BD111" s="80"/>
      <c r="BE111" s="80">
        <f t="shared" si="6"/>
        <v>0</v>
      </c>
      <c r="BF111" s="80">
        <f t="shared" si="7"/>
        <v>11410.13</v>
      </c>
      <c r="IC111" s="16"/>
      <c r="ID111" s="16"/>
      <c r="IE111" s="16"/>
      <c r="IF111" s="16"/>
      <c r="IG111" s="16"/>
    </row>
    <row r="112" spans="1:241" s="15" customFormat="1" ht="71.25">
      <c r="A112" s="61">
        <v>100</v>
      </c>
      <c r="B112" s="87" t="s">
        <v>551</v>
      </c>
      <c r="C112" s="64" t="s">
        <v>151</v>
      </c>
      <c r="D112" s="81">
        <v>19.152</v>
      </c>
      <c r="E112" s="82" t="s">
        <v>298</v>
      </c>
      <c r="F112" s="83">
        <v>11524.24</v>
      </c>
      <c r="G112" s="69"/>
      <c r="H112" s="70"/>
      <c r="I112" s="71" t="s">
        <v>39</v>
      </c>
      <c r="J112" s="72">
        <f t="shared" si="8"/>
        <v>1</v>
      </c>
      <c r="K112" s="73" t="s">
        <v>64</v>
      </c>
      <c r="L112" s="73" t="s">
        <v>7</v>
      </c>
      <c r="M112" s="74"/>
      <c r="N112" s="69"/>
      <c r="O112" s="69"/>
      <c r="P112" s="75"/>
      <c r="Q112" s="69"/>
      <c r="R112" s="69"/>
      <c r="S112" s="75"/>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7">
        <f t="shared" si="9"/>
        <v>220712.24</v>
      </c>
      <c r="BB112" s="58">
        <f t="shared" si="10"/>
        <v>220712.24</v>
      </c>
      <c r="BC112" s="57" t="str">
        <f t="shared" si="11"/>
        <v>INR  Two Lakh Twenty Thousand Seven Hundred &amp; Twelve  and Paise Twenty Four Only</v>
      </c>
      <c r="BD112" s="80"/>
      <c r="BE112" s="80">
        <f t="shared" si="6"/>
        <v>0</v>
      </c>
      <c r="BF112" s="80">
        <f t="shared" si="7"/>
        <v>11524.24</v>
      </c>
      <c r="IC112" s="16"/>
      <c r="ID112" s="16"/>
      <c r="IE112" s="16"/>
      <c r="IF112" s="16"/>
      <c r="IG112" s="16"/>
    </row>
    <row r="113" spans="1:241" s="15" customFormat="1" ht="71.25">
      <c r="A113" s="61">
        <v>101</v>
      </c>
      <c r="B113" s="87" t="s">
        <v>552</v>
      </c>
      <c r="C113" s="64" t="s">
        <v>152</v>
      </c>
      <c r="D113" s="81">
        <v>19.152</v>
      </c>
      <c r="E113" s="82" t="s">
        <v>298</v>
      </c>
      <c r="F113" s="83">
        <v>11639.47</v>
      </c>
      <c r="G113" s="69"/>
      <c r="H113" s="70"/>
      <c r="I113" s="71" t="s">
        <v>39</v>
      </c>
      <c r="J113" s="72">
        <f>IF(I113="Less(-)",-1,1)</f>
        <v>1</v>
      </c>
      <c r="K113" s="73" t="s">
        <v>64</v>
      </c>
      <c r="L113" s="73" t="s">
        <v>7</v>
      </c>
      <c r="M113" s="74"/>
      <c r="N113" s="69"/>
      <c r="O113" s="69"/>
      <c r="P113" s="75"/>
      <c r="Q113" s="69"/>
      <c r="R113" s="69"/>
      <c r="S113" s="75"/>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7">
        <f>total_amount_ba($B$2,$D$2,D113,F113,J113,K113,M113)</f>
        <v>222919.13</v>
      </c>
      <c r="BB113" s="58">
        <f>BA113+SUM(N113:AZ113)</f>
        <v>222919.13</v>
      </c>
      <c r="BC113" s="57" t="str">
        <f>SpellNumber(L113,BB113)</f>
        <v>INR  Two Lakh Twenty Two Thousand Nine Hundred &amp; Nineteen  and Paise Thirteen Only</v>
      </c>
      <c r="BD113" s="80"/>
      <c r="BE113" s="80">
        <f t="shared" si="6"/>
        <v>0</v>
      </c>
      <c r="BF113" s="80">
        <f t="shared" si="7"/>
        <v>11639.47</v>
      </c>
      <c r="IC113" s="16"/>
      <c r="ID113" s="16"/>
      <c r="IE113" s="16"/>
      <c r="IF113" s="16"/>
      <c r="IG113" s="16"/>
    </row>
    <row r="114" spans="1:241" s="15" customFormat="1" ht="71.25">
      <c r="A114" s="61">
        <v>102</v>
      </c>
      <c r="B114" s="87" t="s">
        <v>553</v>
      </c>
      <c r="C114" s="64" t="s">
        <v>153</v>
      </c>
      <c r="D114" s="81">
        <v>19.152</v>
      </c>
      <c r="E114" s="82" t="s">
        <v>298</v>
      </c>
      <c r="F114" s="83">
        <v>11784.97</v>
      </c>
      <c r="G114" s="69"/>
      <c r="H114" s="70"/>
      <c r="I114" s="71" t="s">
        <v>39</v>
      </c>
      <c r="J114" s="72">
        <f t="shared" si="8"/>
        <v>1</v>
      </c>
      <c r="K114" s="73" t="s">
        <v>64</v>
      </c>
      <c r="L114" s="73" t="s">
        <v>7</v>
      </c>
      <c r="M114" s="74"/>
      <c r="N114" s="69"/>
      <c r="O114" s="69"/>
      <c r="P114" s="75"/>
      <c r="Q114" s="69"/>
      <c r="R114" s="69"/>
      <c r="S114" s="75"/>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7">
        <f t="shared" si="9"/>
        <v>225705.75</v>
      </c>
      <c r="BB114" s="58">
        <f t="shared" si="10"/>
        <v>225705.75</v>
      </c>
      <c r="BC114" s="57" t="str">
        <f t="shared" si="11"/>
        <v>INR  Two Lakh Twenty Five Thousand Seven Hundred &amp; Five  and Paise Seventy Five Only</v>
      </c>
      <c r="BD114" s="80"/>
      <c r="BE114" s="80">
        <f t="shared" si="6"/>
        <v>0</v>
      </c>
      <c r="BF114" s="80">
        <f t="shared" si="7"/>
        <v>11784.97</v>
      </c>
      <c r="IC114" s="16"/>
      <c r="ID114" s="16"/>
      <c r="IE114" s="16"/>
      <c r="IF114" s="16"/>
      <c r="IG114" s="16"/>
    </row>
    <row r="115" spans="1:241" s="15" customFormat="1" ht="71.25">
      <c r="A115" s="61">
        <v>103</v>
      </c>
      <c r="B115" s="87" t="s">
        <v>554</v>
      </c>
      <c r="C115" s="64" t="s">
        <v>154</v>
      </c>
      <c r="D115" s="81">
        <v>6.257</v>
      </c>
      <c r="E115" s="82" t="s">
        <v>298</v>
      </c>
      <c r="F115" s="83">
        <v>11932.28</v>
      </c>
      <c r="G115" s="69"/>
      <c r="H115" s="70"/>
      <c r="I115" s="71" t="s">
        <v>39</v>
      </c>
      <c r="J115" s="72">
        <f t="shared" si="8"/>
        <v>1</v>
      </c>
      <c r="K115" s="73" t="s">
        <v>64</v>
      </c>
      <c r="L115" s="73" t="s">
        <v>7</v>
      </c>
      <c r="M115" s="74"/>
      <c r="N115" s="69"/>
      <c r="O115" s="69"/>
      <c r="P115" s="75"/>
      <c r="Q115" s="69"/>
      <c r="R115" s="69"/>
      <c r="S115" s="75"/>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7">
        <f t="shared" si="9"/>
        <v>74660.28</v>
      </c>
      <c r="BB115" s="58">
        <f t="shared" si="10"/>
        <v>74660.28</v>
      </c>
      <c r="BC115" s="57" t="str">
        <f t="shared" si="11"/>
        <v>INR  Seventy Four Thousand Six Hundred &amp; Sixty  and Paise Twenty Eight Only</v>
      </c>
      <c r="BD115" s="80"/>
      <c r="BE115" s="80">
        <f t="shared" si="6"/>
        <v>0</v>
      </c>
      <c r="BF115" s="80">
        <f t="shared" si="7"/>
        <v>11932.28</v>
      </c>
      <c r="IC115" s="16"/>
      <c r="ID115" s="16"/>
      <c r="IE115" s="16"/>
      <c r="IF115" s="16"/>
      <c r="IG115" s="16"/>
    </row>
    <row r="116" spans="1:241" s="15" customFormat="1" ht="67.5">
      <c r="A116" s="61">
        <v>104</v>
      </c>
      <c r="B116" s="87" t="s">
        <v>458</v>
      </c>
      <c r="C116" s="64" t="s">
        <v>155</v>
      </c>
      <c r="D116" s="81">
        <v>21</v>
      </c>
      <c r="E116" s="82" t="s">
        <v>597</v>
      </c>
      <c r="F116" s="83">
        <v>1475.08</v>
      </c>
      <c r="G116" s="69"/>
      <c r="H116" s="70"/>
      <c r="I116" s="71" t="s">
        <v>39</v>
      </c>
      <c r="J116" s="72">
        <f t="shared" si="8"/>
        <v>1</v>
      </c>
      <c r="K116" s="73" t="s">
        <v>64</v>
      </c>
      <c r="L116" s="73" t="s">
        <v>7</v>
      </c>
      <c r="M116" s="74"/>
      <c r="N116" s="69"/>
      <c r="O116" s="69"/>
      <c r="P116" s="75"/>
      <c r="Q116" s="69"/>
      <c r="R116" s="69"/>
      <c r="S116" s="75"/>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7">
        <f t="shared" si="9"/>
        <v>30976.68</v>
      </c>
      <c r="BB116" s="58">
        <f t="shared" si="10"/>
        <v>30976.68</v>
      </c>
      <c r="BC116" s="57" t="str">
        <f t="shared" si="11"/>
        <v>INR  Thirty Thousand Nine Hundred &amp; Seventy Six  and Paise Sixty Eight Only</v>
      </c>
      <c r="BD116" s="80"/>
      <c r="BE116" s="80">
        <f t="shared" si="6"/>
        <v>0</v>
      </c>
      <c r="BF116" s="80">
        <f t="shared" si="7"/>
        <v>1475.08</v>
      </c>
      <c r="IC116" s="16"/>
      <c r="ID116" s="16"/>
      <c r="IE116" s="16"/>
      <c r="IF116" s="16"/>
      <c r="IG116" s="16"/>
    </row>
    <row r="117" spans="1:241" s="15" customFormat="1" ht="67.5">
      <c r="A117" s="61">
        <v>105</v>
      </c>
      <c r="B117" s="87" t="s">
        <v>459</v>
      </c>
      <c r="C117" s="64" t="s">
        <v>156</v>
      </c>
      <c r="D117" s="81">
        <v>1153</v>
      </c>
      <c r="E117" s="82" t="s">
        <v>597</v>
      </c>
      <c r="F117" s="83">
        <v>32.8</v>
      </c>
      <c r="G117" s="69"/>
      <c r="H117" s="70"/>
      <c r="I117" s="71" t="s">
        <v>39</v>
      </c>
      <c r="J117" s="72">
        <f>IF(I117="Less(-)",-1,1)</f>
        <v>1</v>
      </c>
      <c r="K117" s="73" t="s">
        <v>64</v>
      </c>
      <c r="L117" s="73" t="s">
        <v>7</v>
      </c>
      <c r="M117" s="74"/>
      <c r="N117" s="69"/>
      <c r="O117" s="69"/>
      <c r="P117" s="75"/>
      <c r="Q117" s="69"/>
      <c r="R117" s="69"/>
      <c r="S117" s="75"/>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7">
        <f>total_amount_ba($B$2,$D$2,D117,F117,J117,K117,M117)</f>
        <v>37818.4</v>
      </c>
      <c r="BB117" s="58">
        <f>BA117+SUM(N117:AZ117)</f>
        <v>37818.4</v>
      </c>
      <c r="BC117" s="57" t="str">
        <f>SpellNumber(L117,BB117)</f>
        <v>INR  Thirty Seven Thousand Eight Hundred &amp; Eighteen  and Paise Forty Only</v>
      </c>
      <c r="BD117" s="80"/>
      <c r="BE117" s="80">
        <f t="shared" si="6"/>
        <v>0</v>
      </c>
      <c r="BF117" s="80">
        <f t="shared" si="7"/>
        <v>32.8</v>
      </c>
      <c r="IC117" s="16"/>
      <c r="ID117" s="16"/>
      <c r="IE117" s="16"/>
      <c r="IF117" s="16"/>
      <c r="IG117" s="16"/>
    </row>
    <row r="118" spans="1:241" s="15" customFormat="1" ht="118.5" customHeight="1">
      <c r="A118" s="61">
        <v>106</v>
      </c>
      <c r="B118" s="87" t="s">
        <v>460</v>
      </c>
      <c r="C118" s="64" t="s">
        <v>157</v>
      </c>
      <c r="D118" s="81">
        <v>1153</v>
      </c>
      <c r="E118" s="82" t="s">
        <v>597</v>
      </c>
      <c r="F118" s="83">
        <v>89.36</v>
      </c>
      <c r="G118" s="69"/>
      <c r="H118" s="70"/>
      <c r="I118" s="71" t="s">
        <v>39</v>
      </c>
      <c r="J118" s="72">
        <f t="shared" si="8"/>
        <v>1</v>
      </c>
      <c r="K118" s="73" t="s">
        <v>64</v>
      </c>
      <c r="L118" s="73" t="s">
        <v>7</v>
      </c>
      <c r="M118" s="74"/>
      <c r="N118" s="69"/>
      <c r="O118" s="69"/>
      <c r="P118" s="75"/>
      <c r="Q118" s="69"/>
      <c r="R118" s="69"/>
      <c r="S118" s="75"/>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7">
        <f t="shared" si="9"/>
        <v>103032.08</v>
      </c>
      <c r="BB118" s="58">
        <f t="shared" si="10"/>
        <v>103032.08</v>
      </c>
      <c r="BC118" s="57" t="str">
        <f t="shared" si="11"/>
        <v>INR  One Lakh Three Thousand  &amp;Thirty Two  and Paise Eight Only</v>
      </c>
      <c r="BD118" s="80"/>
      <c r="BE118" s="80">
        <f t="shared" si="6"/>
        <v>0</v>
      </c>
      <c r="BF118" s="80">
        <f t="shared" si="7"/>
        <v>89.36</v>
      </c>
      <c r="IC118" s="16"/>
      <c r="ID118" s="16"/>
      <c r="IE118" s="16"/>
      <c r="IF118" s="16"/>
      <c r="IG118" s="16"/>
    </row>
    <row r="119" spans="1:241" s="15" customFormat="1" ht="90">
      <c r="A119" s="61">
        <v>107</v>
      </c>
      <c r="B119" s="87" t="s">
        <v>461</v>
      </c>
      <c r="C119" s="64" t="s">
        <v>158</v>
      </c>
      <c r="D119" s="81">
        <v>2642.419</v>
      </c>
      <c r="E119" s="82" t="s">
        <v>597</v>
      </c>
      <c r="F119" s="83">
        <v>51.02</v>
      </c>
      <c r="G119" s="69"/>
      <c r="H119" s="70"/>
      <c r="I119" s="71" t="s">
        <v>39</v>
      </c>
      <c r="J119" s="72">
        <f t="shared" si="8"/>
        <v>1</v>
      </c>
      <c r="K119" s="73" t="s">
        <v>64</v>
      </c>
      <c r="L119" s="73" t="s">
        <v>7</v>
      </c>
      <c r="M119" s="74"/>
      <c r="N119" s="69"/>
      <c r="O119" s="69"/>
      <c r="P119" s="75"/>
      <c r="Q119" s="69"/>
      <c r="R119" s="69"/>
      <c r="S119" s="75"/>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7">
        <f t="shared" si="9"/>
        <v>134816.22</v>
      </c>
      <c r="BB119" s="58">
        <f t="shared" si="10"/>
        <v>134816.22</v>
      </c>
      <c r="BC119" s="57" t="str">
        <f t="shared" si="11"/>
        <v>INR  One Lakh Thirty Four Thousand Eight Hundred &amp; Sixteen  and Paise Twenty Two Only</v>
      </c>
      <c r="BD119" s="80"/>
      <c r="BE119" s="80">
        <f t="shared" si="6"/>
        <v>0</v>
      </c>
      <c r="BF119" s="80">
        <f t="shared" si="7"/>
        <v>51.02</v>
      </c>
      <c r="IC119" s="16"/>
      <c r="ID119" s="16"/>
      <c r="IE119" s="16"/>
      <c r="IF119" s="16"/>
      <c r="IG119" s="16"/>
    </row>
    <row r="120" spans="1:241" s="15" customFormat="1" ht="105">
      <c r="A120" s="61">
        <v>108</v>
      </c>
      <c r="B120" s="87" t="s">
        <v>893</v>
      </c>
      <c r="C120" s="64" t="s">
        <v>159</v>
      </c>
      <c r="D120" s="81">
        <v>540.54</v>
      </c>
      <c r="E120" s="82" t="s">
        <v>597</v>
      </c>
      <c r="F120" s="83">
        <v>51.82</v>
      </c>
      <c r="G120" s="69"/>
      <c r="H120" s="70"/>
      <c r="I120" s="71" t="s">
        <v>39</v>
      </c>
      <c r="J120" s="72">
        <f t="shared" si="8"/>
        <v>1</v>
      </c>
      <c r="K120" s="73" t="s">
        <v>64</v>
      </c>
      <c r="L120" s="73" t="s">
        <v>7</v>
      </c>
      <c r="M120" s="74"/>
      <c r="N120" s="69"/>
      <c r="O120" s="69"/>
      <c r="P120" s="75"/>
      <c r="Q120" s="69"/>
      <c r="R120" s="69"/>
      <c r="S120" s="75"/>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7">
        <f t="shared" si="9"/>
        <v>28010.78</v>
      </c>
      <c r="BB120" s="58">
        <f t="shared" si="10"/>
        <v>28010.78</v>
      </c>
      <c r="BC120" s="57" t="str">
        <f t="shared" si="11"/>
        <v>INR  Twenty Eight Thousand  &amp;Ten  and Paise Seventy Eight Only</v>
      </c>
      <c r="BD120" s="80"/>
      <c r="BE120" s="80">
        <f t="shared" si="6"/>
        <v>0</v>
      </c>
      <c r="BF120" s="80">
        <f t="shared" si="7"/>
        <v>51.82</v>
      </c>
      <c r="IC120" s="16"/>
      <c r="ID120" s="16"/>
      <c r="IE120" s="16"/>
      <c r="IF120" s="16"/>
      <c r="IG120" s="16"/>
    </row>
    <row r="121" spans="1:241" s="15" customFormat="1" ht="105">
      <c r="A121" s="61">
        <v>109</v>
      </c>
      <c r="B121" s="87" t="s">
        <v>894</v>
      </c>
      <c r="C121" s="64" t="s">
        <v>160</v>
      </c>
      <c r="D121" s="81">
        <v>456.456</v>
      </c>
      <c r="E121" s="82" t="s">
        <v>597</v>
      </c>
      <c r="F121" s="83">
        <v>52.62</v>
      </c>
      <c r="G121" s="69"/>
      <c r="H121" s="70"/>
      <c r="I121" s="71" t="s">
        <v>39</v>
      </c>
      <c r="J121" s="72">
        <f t="shared" si="8"/>
        <v>1</v>
      </c>
      <c r="K121" s="73" t="s">
        <v>64</v>
      </c>
      <c r="L121" s="73" t="s">
        <v>7</v>
      </c>
      <c r="M121" s="74"/>
      <c r="N121" s="69"/>
      <c r="O121" s="69"/>
      <c r="P121" s="75"/>
      <c r="Q121" s="69"/>
      <c r="R121" s="69"/>
      <c r="S121" s="75"/>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7">
        <f t="shared" si="9"/>
        <v>24018.71</v>
      </c>
      <c r="BB121" s="58">
        <f t="shared" si="10"/>
        <v>24018.71</v>
      </c>
      <c r="BC121" s="57" t="str">
        <f t="shared" si="11"/>
        <v>INR  Twenty Four Thousand  &amp;Eighteen  and Paise Seventy One Only</v>
      </c>
      <c r="BD121" s="80"/>
      <c r="BE121" s="80">
        <f t="shared" si="6"/>
        <v>0</v>
      </c>
      <c r="BF121" s="80">
        <f t="shared" si="7"/>
        <v>52.62</v>
      </c>
      <c r="IC121" s="16"/>
      <c r="ID121" s="16"/>
      <c r="IE121" s="16"/>
      <c r="IF121" s="16"/>
      <c r="IG121" s="16"/>
    </row>
    <row r="122" spans="1:241" s="15" customFormat="1" ht="105">
      <c r="A122" s="61">
        <v>110</v>
      </c>
      <c r="B122" s="87" t="s">
        <v>895</v>
      </c>
      <c r="C122" s="64" t="s">
        <v>161</v>
      </c>
      <c r="D122" s="81">
        <v>456.456</v>
      </c>
      <c r="E122" s="82" t="s">
        <v>597</v>
      </c>
      <c r="F122" s="83">
        <v>53.43</v>
      </c>
      <c r="G122" s="69"/>
      <c r="H122" s="70"/>
      <c r="I122" s="71" t="s">
        <v>39</v>
      </c>
      <c r="J122" s="72">
        <f t="shared" si="8"/>
        <v>1</v>
      </c>
      <c r="K122" s="73" t="s">
        <v>64</v>
      </c>
      <c r="L122" s="73" t="s">
        <v>7</v>
      </c>
      <c r="M122" s="74"/>
      <c r="N122" s="69"/>
      <c r="O122" s="69"/>
      <c r="P122" s="75"/>
      <c r="Q122" s="69"/>
      <c r="R122" s="69"/>
      <c r="S122" s="75"/>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7">
        <f t="shared" si="9"/>
        <v>24388.44</v>
      </c>
      <c r="BB122" s="58">
        <f t="shared" si="10"/>
        <v>24388.44</v>
      </c>
      <c r="BC122" s="57" t="str">
        <f t="shared" si="11"/>
        <v>INR  Twenty Four Thousand Three Hundred &amp; Eighty Eight  and Paise Forty Four Only</v>
      </c>
      <c r="BD122" s="80"/>
      <c r="BE122" s="80">
        <f t="shared" si="6"/>
        <v>0</v>
      </c>
      <c r="BF122" s="80">
        <f t="shared" si="7"/>
        <v>53.43</v>
      </c>
      <c r="IC122" s="16"/>
      <c r="ID122" s="16"/>
      <c r="IE122" s="16"/>
      <c r="IF122" s="16"/>
      <c r="IG122" s="16"/>
    </row>
    <row r="123" spans="1:241" s="15" customFormat="1" ht="90">
      <c r="A123" s="61">
        <v>111</v>
      </c>
      <c r="B123" s="87" t="s">
        <v>896</v>
      </c>
      <c r="C123" s="64" t="s">
        <v>162</v>
      </c>
      <c r="D123" s="81">
        <v>456.456</v>
      </c>
      <c r="E123" s="82" t="s">
        <v>597</v>
      </c>
      <c r="F123" s="83">
        <v>54.23</v>
      </c>
      <c r="G123" s="69"/>
      <c r="H123" s="70"/>
      <c r="I123" s="71" t="s">
        <v>39</v>
      </c>
      <c r="J123" s="72">
        <f t="shared" si="8"/>
        <v>1</v>
      </c>
      <c r="K123" s="73" t="s">
        <v>64</v>
      </c>
      <c r="L123" s="73" t="s">
        <v>7</v>
      </c>
      <c r="M123" s="74"/>
      <c r="N123" s="69"/>
      <c r="O123" s="69"/>
      <c r="P123" s="75"/>
      <c r="Q123" s="69"/>
      <c r="R123" s="69"/>
      <c r="S123" s="75"/>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7">
        <f t="shared" si="9"/>
        <v>24753.61</v>
      </c>
      <c r="BB123" s="58">
        <f t="shared" si="10"/>
        <v>24753.61</v>
      </c>
      <c r="BC123" s="57" t="str">
        <f t="shared" si="11"/>
        <v>INR  Twenty Four Thousand Seven Hundred &amp; Fifty Three  and Paise Sixty One Only</v>
      </c>
      <c r="BD123" s="80"/>
      <c r="BE123" s="80">
        <f t="shared" si="6"/>
        <v>0</v>
      </c>
      <c r="BF123" s="80">
        <f t="shared" si="7"/>
        <v>54.23</v>
      </c>
      <c r="IC123" s="16"/>
      <c r="ID123" s="16"/>
      <c r="IE123" s="16"/>
      <c r="IF123" s="16"/>
      <c r="IG123" s="16"/>
    </row>
    <row r="124" spans="1:241" s="15" customFormat="1" ht="90">
      <c r="A124" s="61">
        <v>112</v>
      </c>
      <c r="B124" s="87" t="s">
        <v>897</v>
      </c>
      <c r="C124" s="64" t="s">
        <v>163</v>
      </c>
      <c r="D124" s="81">
        <v>456.456</v>
      </c>
      <c r="E124" s="82" t="s">
        <v>597</v>
      </c>
      <c r="F124" s="83">
        <v>55.16</v>
      </c>
      <c r="G124" s="69"/>
      <c r="H124" s="70"/>
      <c r="I124" s="71" t="s">
        <v>39</v>
      </c>
      <c r="J124" s="72">
        <f t="shared" si="8"/>
        <v>1</v>
      </c>
      <c r="K124" s="73" t="s">
        <v>64</v>
      </c>
      <c r="L124" s="73" t="s">
        <v>7</v>
      </c>
      <c r="M124" s="74"/>
      <c r="N124" s="69"/>
      <c r="O124" s="69"/>
      <c r="P124" s="75"/>
      <c r="Q124" s="69"/>
      <c r="R124" s="69"/>
      <c r="S124" s="75"/>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7">
        <f t="shared" si="9"/>
        <v>25178.11</v>
      </c>
      <c r="BB124" s="58">
        <f t="shared" si="10"/>
        <v>25178.11</v>
      </c>
      <c r="BC124" s="57" t="str">
        <f t="shared" si="11"/>
        <v>INR  Twenty Five Thousand One Hundred &amp; Seventy Eight  and Paise Eleven Only</v>
      </c>
      <c r="BD124" s="80"/>
      <c r="BE124" s="80">
        <f t="shared" si="6"/>
        <v>0</v>
      </c>
      <c r="BF124" s="80">
        <f t="shared" si="7"/>
        <v>55.16</v>
      </c>
      <c r="IC124" s="16"/>
      <c r="ID124" s="16"/>
      <c r="IE124" s="16"/>
      <c r="IF124" s="16"/>
      <c r="IG124" s="16"/>
    </row>
    <row r="125" spans="1:241" s="15" customFormat="1" ht="90">
      <c r="A125" s="61">
        <v>113</v>
      </c>
      <c r="B125" s="87" t="s">
        <v>898</v>
      </c>
      <c r="C125" s="64" t="s">
        <v>164</v>
      </c>
      <c r="D125" s="81">
        <v>137.241</v>
      </c>
      <c r="E125" s="82" t="s">
        <v>597</v>
      </c>
      <c r="F125" s="83">
        <v>56.08</v>
      </c>
      <c r="G125" s="69"/>
      <c r="H125" s="70"/>
      <c r="I125" s="71" t="s">
        <v>39</v>
      </c>
      <c r="J125" s="72">
        <f t="shared" si="8"/>
        <v>1</v>
      </c>
      <c r="K125" s="73" t="s">
        <v>64</v>
      </c>
      <c r="L125" s="73" t="s">
        <v>7</v>
      </c>
      <c r="M125" s="74"/>
      <c r="N125" s="69"/>
      <c r="O125" s="69"/>
      <c r="P125" s="75"/>
      <c r="Q125" s="69"/>
      <c r="R125" s="69"/>
      <c r="S125" s="75"/>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7">
        <f t="shared" si="9"/>
        <v>7696.48</v>
      </c>
      <c r="BB125" s="58">
        <f t="shared" si="10"/>
        <v>7696.48</v>
      </c>
      <c r="BC125" s="57" t="str">
        <f t="shared" si="11"/>
        <v>INR  Seven Thousand Six Hundred &amp; Ninety Six  and Paise Forty Eight Only</v>
      </c>
      <c r="BD125" s="80"/>
      <c r="BE125" s="80">
        <f t="shared" si="6"/>
        <v>0</v>
      </c>
      <c r="BF125" s="80">
        <f t="shared" si="7"/>
        <v>56.08</v>
      </c>
      <c r="IC125" s="16"/>
      <c r="ID125" s="16"/>
      <c r="IE125" s="16"/>
      <c r="IF125" s="16"/>
      <c r="IG125" s="16"/>
    </row>
    <row r="126" spans="1:241" s="15" customFormat="1" ht="146.25" customHeight="1">
      <c r="A126" s="61">
        <v>114</v>
      </c>
      <c r="B126" s="87" t="s">
        <v>462</v>
      </c>
      <c r="C126" s="64" t="s">
        <v>165</v>
      </c>
      <c r="D126" s="81">
        <v>3154.734</v>
      </c>
      <c r="E126" s="82" t="s">
        <v>597</v>
      </c>
      <c r="F126" s="83">
        <v>95.02</v>
      </c>
      <c r="G126" s="69"/>
      <c r="H126" s="70"/>
      <c r="I126" s="71" t="s">
        <v>39</v>
      </c>
      <c r="J126" s="72">
        <f t="shared" si="8"/>
        <v>1</v>
      </c>
      <c r="K126" s="73" t="s">
        <v>64</v>
      </c>
      <c r="L126" s="73" t="s">
        <v>7</v>
      </c>
      <c r="M126" s="74"/>
      <c r="N126" s="69"/>
      <c r="O126" s="69"/>
      <c r="P126" s="75"/>
      <c r="Q126" s="69"/>
      <c r="R126" s="69"/>
      <c r="S126" s="75"/>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7">
        <f t="shared" si="9"/>
        <v>299762.82</v>
      </c>
      <c r="BB126" s="58">
        <f t="shared" si="10"/>
        <v>299762.82</v>
      </c>
      <c r="BC126" s="57" t="str">
        <f t="shared" si="11"/>
        <v>INR  Two Lakh Ninety Nine Thousand Seven Hundred &amp; Sixty Two  and Paise Eighty Two Only</v>
      </c>
      <c r="BD126" s="80"/>
      <c r="BE126" s="80">
        <f t="shared" si="6"/>
        <v>0</v>
      </c>
      <c r="BF126" s="80">
        <f t="shared" si="7"/>
        <v>95.02</v>
      </c>
      <c r="IC126" s="16"/>
      <c r="ID126" s="16"/>
      <c r="IE126" s="16"/>
      <c r="IF126" s="16"/>
      <c r="IG126" s="16"/>
    </row>
    <row r="127" spans="1:241" s="15" customFormat="1" ht="150.75" customHeight="1">
      <c r="A127" s="61">
        <v>115</v>
      </c>
      <c r="B127" s="87" t="s">
        <v>463</v>
      </c>
      <c r="C127" s="64" t="s">
        <v>166</v>
      </c>
      <c r="D127" s="81">
        <v>1980.231</v>
      </c>
      <c r="E127" s="82" t="s">
        <v>597</v>
      </c>
      <c r="F127" s="83">
        <v>95.82</v>
      </c>
      <c r="G127" s="69"/>
      <c r="H127" s="70"/>
      <c r="I127" s="71" t="s">
        <v>39</v>
      </c>
      <c r="J127" s="72">
        <f t="shared" si="8"/>
        <v>1</v>
      </c>
      <c r="K127" s="73" t="s">
        <v>64</v>
      </c>
      <c r="L127" s="73" t="s">
        <v>7</v>
      </c>
      <c r="M127" s="74"/>
      <c r="N127" s="69"/>
      <c r="O127" s="69"/>
      <c r="P127" s="75"/>
      <c r="Q127" s="69"/>
      <c r="R127" s="69"/>
      <c r="S127" s="75"/>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7">
        <f t="shared" si="9"/>
        <v>189745.73</v>
      </c>
      <c r="BB127" s="58">
        <f t="shared" si="10"/>
        <v>189745.73</v>
      </c>
      <c r="BC127" s="57" t="str">
        <f t="shared" si="11"/>
        <v>INR  One Lakh Eighty Nine Thousand Seven Hundred &amp; Forty Five  and Paise Seventy Three Only</v>
      </c>
      <c r="BD127" s="80"/>
      <c r="BE127" s="80">
        <f t="shared" si="6"/>
        <v>0</v>
      </c>
      <c r="BF127" s="80">
        <f t="shared" si="7"/>
        <v>95.82</v>
      </c>
      <c r="IC127" s="16"/>
      <c r="ID127" s="16"/>
      <c r="IE127" s="16"/>
      <c r="IF127" s="16"/>
      <c r="IG127" s="16"/>
    </row>
    <row r="128" spans="1:241" s="15" customFormat="1" ht="147" customHeight="1">
      <c r="A128" s="61">
        <v>116</v>
      </c>
      <c r="B128" s="87" t="s">
        <v>464</v>
      </c>
      <c r="C128" s="64" t="s">
        <v>167</v>
      </c>
      <c r="D128" s="81">
        <v>1828.431</v>
      </c>
      <c r="E128" s="82" t="s">
        <v>597</v>
      </c>
      <c r="F128" s="83">
        <v>96.63</v>
      </c>
      <c r="G128" s="69"/>
      <c r="H128" s="70"/>
      <c r="I128" s="71" t="s">
        <v>39</v>
      </c>
      <c r="J128" s="72">
        <f t="shared" si="8"/>
        <v>1</v>
      </c>
      <c r="K128" s="73" t="s">
        <v>64</v>
      </c>
      <c r="L128" s="73" t="s">
        <v>7</v>
      </c>
      <c r="M128" s="74"/>
      <c r="N128" s="69"/>
      <c r="O128" s="69"/>
      <c r="P128" s="75"/>
      <c r="Q128" s="69"/>
      <c r="R128" s="69"/>
      <c r="S128" s="75"/>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7">
        <f t="shared" si="9"/>
        <v>176681.29</v>
      </c>
      <c r="BB128" s="58">
        <f t="shared" si="10"/>
        <v>176681.29</v>
      </c>
      <c r="BC128" s="57" t="str">
        <f t="shared" si="11"/>
        <v>INR  One Lakh Seventy Six Thousand Six Hundred &amp; Eighty One  and Paise Twenty Nine Only</v>
      </c>
      <c r="BD128" s="80"/>
      <c r="BE128" s="80">
        <f t="shared" si="6"/>
        <v>0</v>
      </c>
      <c r="BF128" s="80">
        <f t="shared" si="7"/>
        <v>96.63</v>
      </c>
      <c r="IC128" s="16"/>
      <c r="ID128" s="16"/>
      <c r="IE128" s="16"/>
      <c r="IF128" s="16"/>
      <c r="IG128" s="16"/>
    </row>
    <row r="129" spans="1:241" s="15" customFormat="1" ht="145.5" customHeight="1">
      <c r="A129" s="61">
        <v>117</v>
      </c>
      <c r="B129" s="87" t="s">
        <v>465</v>
      </c>
      <c r="C129" s="64" t="s">
        <v>168</v>
      </c>
      <c r="D129" s="81">
        <v>1828.431</v>
      </c>
      <c r="E129" s="82" t="s">
        <v>597</v>
      </c>
      <c r="F129" s="83">
        <v>97.43</v>
      </c>
      <c r="G129" s="69"/>
      <c r="H129" s="70"/>
      <c r="I129" s="71" t="s">
        <v>39</v>
      </c>
      <c r="J129" s="72">
        <f>IF(I129="Less(-)",-1,1)</f>
        <v>1</v>
      </c>
      <c r="K129" s="73" t="s">
        <v>64</v>
      </c>
      <c r="L129" s="73" t="s">
        <v>7</v>
      </c>
      <c r="M129" s="74"/>
      <c r="N129" s="69"/>
      <c r="O129" s="69"/>
      <c r="P129" s="75"/>
      <c r="Q129" s="69"/>
      <c r="R129" s="69"/>
      <c r="S129" s="75"/>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7">
        <f>total_amount_ba($B$2,$D$2,D129,F129,J129,K129,M129)</f>
        <v>178144.03</v>
      </c>
      <c r="BB129" s="58">
        <f>BA129+SUM(N129:AZ129)</f>
        <v>178144.03</v>
      </c>
      <c r="BC129" s="57" t="str">
        <f>SpellNumber(L129,BB129)</f>
        <v>INR  One Lakh Seventy Eight Thousand One Hundred &amp; Forty Four  and Paise Three Only</v>
      </c>
      <c r="BD129" s="80"/>
      <c r="BE129" s="80">
        <f t="shared" si="6"/>
        <v>0</v>
      </c>
      <c r="BF129" s="80">
        <f t="shared" si="7"/>
        <v>97.43</v>
      </c>
      <c r="IC129" s="16"/>
      <c r="ID129" s="16"/>
      <c r="IE129" s="16"/>
      <c r="IF129" s="16"/>
      <c r="IG129" s="16"/>
    </row>
    <row r="130" spans="1:241" s="15" customFormat="1" ht="147" customHeight="1">
      <c r="A130" s="61">
        <v>118</v>
      </c>
      <c r="B130" s="87" t="s">
        <v>466</v>
      </c>
      <c r="C130" s="64" t="s">
        <v>169</v>
      </c>
      <c r="D130" s="81">
        <v>1828.431</v>
      </c>
      <c r="E130" s="82" t="s">
        <v>597</v>
      </c>
      <c r="F130" s="83">
        <v>98.23</v>
      </c>
      <c r="G130" s="69"/>
      <c r="H130" s="70"/>
      <c r="I130" s="71" t="s">
        <v>39</v>
      </c>
      <c r="J130" s="72">
        <f t="shared" si="8"/>
        <v>1</v>
      </c>
      <c r="K130" s="73" t="s">
        <v>64</v>
      </c>
      <c r="L130" s="73" t="s">
        <v>7</v>
      </c>
      <c r="M130" s="74"/>
      <c r="N130" s="69"/>
      <c r="O130" s="69"/>
      <c r="P130" s="75"/>
      <c r="Q130" s="69"/>
      <c r="R130" s="69"/>
      <c r="S130" s="75"/>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7">
        <f t="shared" si="9"/>
        <v>179606.78</v>
      </c>
      <c r="BB130" s="58">
        <f t="shared" si="10"/>
        <v>179606.78</v>
      </c>
      <c r="BC130" s="57" t="str">
        <f t="shared" si="11"/>
        <v>INR  One Lakh Seventy Nine Thousand Six Hundred &amp; Six  and Paise Seventy Eight Only</v>
      </c>
      <c r="BD130" s="80"/>
      <c r="BE130" s="80">
        <f t="shared" si="6"/>
        <v>0</v>
      </c>
      <c r="BF130" s="80">
        <f t="shared" si="7"/>
        <v>98.23</v>
      </c>
      <c r="IC130" s="16"/>
      <c r="ID130" s="16"/>
      <c r="IE130" s="16"/>
      <c r="IF130" s="16"/>
      <c r="IG130" s="16"/>
    </row>
    <row r="131" spans="1:241" s="15" customFormat="1" ht="148.5" customHeight="1">
      <c r="A131" s="61">
        <v>119</v>
      </c>
      <c r="B131" s="87" t="s">
        <v>467</v>
      </c>
      <c r="C131" s="64" t="s">
        <v>170</v>
      </c>
      <c r="D131" s="81">
        <v>1828.431</v>
      </c>
      <c r="E131" s="82" t="s">
        <v>597</v>
      </c>
      <c r="F131" s="83">
        <v>99.16</v>
      </c>
      <c r="G131" s="69"/>
      <c r="H131" s="70"/>
      <c r="I131" s="71" t="s">
        <v>39</v>
      </c>
      <c r="J131" s="72">
        <f t="shared" si="8"/>
        <v>1</v>
      </c>
      <c r="K131" s="73" t="s">
        <v>64</v>
      </c>
      <c r="L131" s="73" t="s">
        <v>7</v>
      </c>
      <c r="M131" s="74"/>
      <c r="N131" s="69"/>
      <c r="O131" s="69"/>
      <c r="P131" s="75"/>
      <c r="Q131" s="69"/>
      <c r="R131" s="69"/>
      <c r="S131" s="75"/>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7">
        <f t="shared" si="9"/>
        <v>181307.22</v>
      </c>
      <c r="BB131" s="58">
        <f t="shared" si="10"/>
        <v>181307.22</v>
      </c>
      <c r="BC131" s="57" t="str">
        <f t="shared" si="11"/>
        <v>INR  One Lakh Eighty One Thousand Three Hundred &amp; Seven  and Paise Twenty Two Only</v>
      </c>
      <c r="BD131" s="80"/>
      <c r="BE131" s="80">
        <f t="shared" si="6"/>
        <v>0</v>
      </c>
      <c r="BF131" s="80">
        <f t="shared" si="7"/>
        <v>99.16</v>
      </c>
      <c r="IC131" s="16"/>
      <c r="ID131" s="16"/>
      <c r="IE131" s="16"/>
      <c r="IF131" s="16"/>
      <c r="IG131" s="16"/>
    </row>
    <row r="132" spans="1:241" s="15" customFormat="1" ht="90">
      <c r="A132" s="61">
        <v>120</v>
      </c>
      <c r="B132" s="87" t="s">
        <v>468</v>
      </c>
      <c r="C132" s="64" t="s">
        <v>171</v>
      </c>
      <c r="D132" s="81">
        <v>51</v>
      </c>
      <c r="E132" s="82" t="s">
        <v>597</v>
      </c>
      <c r="F132" s="83">
        <v>100.09</v>
      </c>
      <c r="G132" s="69"/>
      <c r="H132" s="70"/>
      <c r="I132" s="71" t="s">
        <v>39</v>
      </c>
      <c r="J132" s="72">
        <f t="shared" si="8"/>
        <v>1</v>
      </c>
      <c r="K132" s="73" t="s">
        <v>64</v>
      </c>
      <c r="L132" s="73" t="s">
        <v>7</v>
      </c>
      <c r="M132" s="74"/>
      <c r="N132" s="69"/>
      <c r="O132" s="69"/>
      <c r="P132" s="75"/>
      <c r="Q132" s="69"/>
      <c r="R132" s="69"/>
      <c r="S132" s="75"/>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7">
        <f t="shared" si="9"/>
        <v>5104.59</v>
      </c>
      <c r="BB132" s="58">
        <f t="shared" si="10"/>
        <v>5104.59</v>
      </c>
      <c r="BC132" s="57" t="str">
        <f t="shared" si="11"/>
        <v>INR  Five Thousand One Hundred &amp; Four  and Paise Fifty Nine Only</v>
      </c>
      <c r="BD132" s="80"/>
      <c r="BE132" s="80">
        <f t="shared" si="6"/>
        <v>0</v>
      </c>
      <c r="BF132" s="80">
        <f t="shared" si="7"/>
        <v>100.09</v>
      </c>
      <c r="IC132" s="16"/>
      <c r="ID132" s="16"/>
      <c r="IE132" s="16"/>
      <c r="IF132" s="16"/>
      <c r="IG132" s="16"/>
    </row>
    <row r="133" spans="1:241" s="15" customFormat="1" ht="37.5" customHeight="1">
      <c r="A133" s="61">
        <v>121</v>
      </c>
      <c r="B133" s="87" t="s">
        <v>469</v>
      </c>
      <c r="C133" s="64" t="s">
        <v>172</v>
      </c>
      <c r="D133" s="81">
        <v>10765.708</v>
      </c>
      <c r="E133" s="82" t="s">
        <v>291</v>
      </c>
      <c r="F133" s="83">
        <v>23.76</v>
      </c>
      <c r="G133" s="69"/>
      <c r="H133" s="70"/>
      <c r="I133" s="71" t="s">
        <v>39</v>
      </c>
      <c r="J133" s="72">
        <f t="shared" si="8"/>
        <v>1</v>
      </c>
      <c r="K133" s="73" t="s">
        <v>64</v>
      </c>
      <c r="L133" s="73" t="s">
        <v>7</v>
      </c>
      <c r="M133" s="74"/>
      <c r="N133" s="69"/>
      <c r="O133" s="69"/>
      <c r="P133" s="75"/>
      <c r="Q133" s="69"/>
      <c r="R133" s="69"/>
      <c r="S133" s="75"/>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7">
        <f t="shared" si="9"/>
        <v>255793.22</v>
      </c>
      <c r="BB133" s="58">
        <f t="shared" si="10"/>
        <v>255793.22</v>
      </c>
      <c r="BC133" s="57" t="str">
        <f t="shared" si="11"/>
        <v>INR  Two Lakh Fifty Five Thousand Seven Hundred &amp; Ninety Three  and Paise Twenty Two Only</v>
      </c>
      <c r="BD133" s="80"/>
      <c r="BE133" s="80">
        <f t="shared" si="6"/>
        <v>0</v>
      </c>
      <c r="BF133" s="80">
        <f t="shared" si="7"/>
        <v>23.76</v>
      </c>
      <c r="IC133" s="16"/>
      <c r="ID133" s="16"/>
      <c r="IE133" s="16"/>
      <c r="IF133" s="16"/>
      <c r="IG133" s="16"/>
    </row>
    <row r="134" spans="1:241" s="15" customFormat="1" ht="409.5" customHeight="1">
      <c r="A134" s="61">
        <v>122</v>
      </c>
      <c r="B134" s="88" t="s">
        <v>555</v>
      </c>
      <c r="C134" s="64" t="s">
        <v>173</v>
      </c>
      <c r="D134" s="81">
        <v>40</v>
      </c>
      <c r="E134" s="82" t="s">
        <v>290</v>
      </c>
      <c r="F134" s="83">
        <v>1797.48</v>
      </c>
      <c r="G134" s="69"/>
      <c r="H134" s="70"/>
      <c r="I134" s="71" t="s">
        <v>39</v>
      </c>
      <c r="J134" s="72">
        <f t="shared" si="8"/>
        <v>1</v>
      </c>
      <c r="K134" s="73" t="s">
        <v>64</v>
      </c>
      <c r="L134" s="73" t="s">
        <v>7</v>
      </c>
      <c r="M134" s="74"/>
      <c r="N134" s="69"/>
      <c r="O134" s="69"/>
      <c r="P134" s="75"/>
      <c r="Q134" s="69"/>
      <c r="R134" s="69"/>
      <c r="S134" s="75"/>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7">
        <f t="shared" si="9"/>
        <v>71899.2</v>
      </c>
      <c r="BB134" s="58">
        <f t="shared" si="10"/>
        <v>71899.2</v>
      </c>
      <c r="BC134" s="57" t="str">
        <f t="shared" si="11"/>
        <v>INR  Seventy One Thousand Eight Hundred &amp; Ninety Nine  and Paise Twenty Only</v>
      </c>
      <c r="BD134" s="80"/>
      <c r="BE134" s="80">
        <f t="shared" si="6"/>
        <v>0</v>
      </c>
      <c r="BF134" s="80">
        <f t="shared" si="7"/>
        <v>1797.48</v>
      </c>
      <c r="IC134" s="16"/>
      <c r="ID134" s="16"/>
      <c r="IE134" s="16"/>
      <c r="IF134" s="16"/>
      <c r="IG134" s="16"/>
    </row>
    <row r="135" spans="1:241" s="15" customFormat="1" ht="409.5" customHeight="1">
      <c r="A135" s="61">
        <v>123</v>
      </c>
      <c r="B135" s="88" t="s">
        <v>470</v>
      </c>
      <c r="C135" s="64" t="s">
        <v>174</v>
      </c>
      <c r="D135" s="81">
        <v>65</v>
      </c>
      <c r="E135" s="82" t="s">
        <v>290</v>
      </c>
      <c r="F135" s="83">
        <v>1811.05</v>
      </c>
      <c r="G135" s="69"/>
      <c r="H135" s="70"/>
      <c r="I135" s="71" t="s">
        <v>39</v>
      </c>
      <c r="J135" s="72">
        <f t="shared" si="8"/>
        <v>1</v>
      </c>
      <c r="K135" s="73" t="s">
        <v>64</v>
      </c>
      <c r="L135" s="73" t="s">
        <v>7</v>
      </c>
      <c r="M135" s="74"/>
      <c r="N135" s="69"/>
      <c r="O135" s="69"/>
      <c r="P135" s="75"/>
      <c r="Q135" s="69"/>
      <c r="R135" s="69"/>
      <c r="S135" s="75"/>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7">
        <f t="shared" si="9"/>
        <v>117718.25</v>
      </c>
      <c r="BB135" s="58">
        <f t="shared" si="10"/>
        <v>117718.25</v>
      </c>
      <c r="BC135" s="57" t="str">
        <f t="shared" si="11"/>
        <v>INR  One Lakh Seventeen Thousand Seven Hundred &amp; Eighteen  and Paise Twenty Five Only</v>
      </c>
      <c r="BD135" s="80"/>
      <c r="BE135" s="80">
        <f t="shared" si="6"/>
        <v>0</v>
      </c>
      <c r="BF135" s="80">
        <f t="shared" si="7"/>
        <v>1811.05</v>
      </c>
      <c r="IC135" s="16"/>
      <c r="ID135" s="16"/>
      <c r="IE135" s="16"/>
      <c r="IF135" s="16"/>
      <c r="IG135" s="16"/>
    </row>
    <row r="136" spans="1:241" s="15" customFormat="1" ht="409.5" customHeight="1">
      <c r="A136" s="61">
        <v>124</v>
      </c>
      <c r="B136" s="88" t="s">
        <v>471</v>
      </c>
      <c r="C136" s="64" t="s">
        <v>175</v>
      </c>
      <c r="D136" s="81">
        <v>65</v>
      </c>
      <c r="E136" s="82" t="s">
        <v>290</v>
      </c>
      <c r="F136" s="83">
        <v>1824.63</v>
      </c>
      <c r="G136" s="69"/>
      <c r="H136" s="70"/>
      <c r="I136" s="71" t="s">
        <v>39</v>
      </c>
      <c r="J136" s="72">
        <f t="shared" si="8"/>
        <v>1</v>
      </c>
      <c r="K136" s="73" t="s">
        <v>64</v>
      </c>
      <c r="L136" s="73" t="s">
        <v>7</v>
      </c>
      <c r="M136" s="74"/>
      <c r="N136" s="69"/>
      <c r="O136" s="69"/>
      <c r="P136" s="75"/>
      <c r="Q136" s="69"/>
      <c r="R136" s="69"/>
      <c r="S136" s="75"/>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7">
        <f t="shared" si="9"/>
        <v>118600.95</v>
      </c>
      <c r="BB136" s="58">
        <f t="shared" si="10"/>
        <v>118600.95</v>
      </c>
      <c r="BC136" s="57" t="str">
        <f t="shared" si="11"/>
        <v>INR  One Lakh Eighteen Thousand Six Hundred    and Paise Ninety Five Only</v>
      </c>
      <c r="BD136" s="80"/>
      <c r="BE136" s="80">
        <f t="shared" si="6"/>
        <v>0</v>
      </c>
      <c r="BF136" s="80">
        <f t="shared" si="7"/>
        <v>1824.63</v>
      </c>
      <c r="IC136" s="16"/>
      <c r="ID136" s="16"/>
      <c r="IE136" s="16"/>
      <c r="IF136" s="16"/>
      <c r="IG136" s="16"/>
    </row>
    <row r="137" spans="1:241" s="15" customFormat="1" ht="409.5" customHeight="1">
      <c r="A137" s="61">
        <v>125</v>
      </c>
      <c r="B137" s="88" t="s">
        <v>556</v>
      </c>
      <c r="C137" s="64" t="s">
        <v>176</v>
      </c>
      <c r="D137" s="81">
        <v>65</v>
      </c>
      <c r="E137" s="82" t="s">
        <v>290</v>
      </c>
      <c r="F137" s="83">
        <v>1838.2</v>
      </c>
      <c r="G137" s="69"/>
      <c r="H137" s="70"/>
      <c r="I137" s="71" t="s">
        <v>39</v>
      </c>
      <c r="J137" s="72">
        <f>IF(I137="Less(-)",-1,1)</f>
        <v>1</v>
      </c>
      <c r="K137" s="73" t="s">
        <v>64</v>
      </c>
      <c r="L137" s="73" t="s">
        <v>7</v>
      </c>
      <c r="M137" s="74"/>
      <c r="N137" s="69"/>
      <c r="O137" s="69"/>
      <c r="P137" s="75"/>
      <c r="Q137" s="69"/>
      <c r="R137" s="69"/>
      <c r="S137" s="75"/>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7">
        <f>total_amount_ba($B$2,$D$2,D137,F137,J137,K137,M137)</f>
        <v>119483</v>
      </c>
      <c r="BB137" s="58">
        <f>BA137+SUM(N137:AZ137)</f>
        <v>119483</v>
      </c>
      <c r="BC137" s="57" t="str">
        <f>SpellNumber(L137,BB137)</f>
        <v>INR  One Lakh Nineteen Thousand Four Hundred &amp; Eighty Three  Only</v>
      </c>
      <c r="BD137" s="80"/>
      <c r="BE137" s="80">
        <f t="shared" si="6"/>
        <v>0</v>
      </c>
      <c r="BF137" s="80">
        <f t="shared" si="7"/>
        <v>1838.2</v>
      </c>
      <c r="IC137" s="16"/>
      <c r="ID137" s="16"/>
      <c r="IE137" s="16"/>
      <c r="IF137" s="16"/>
      <c r="IG137" s="16"/>
    </row>
    <row r="138" spans="1:241" s="15" customFormat="1" ht="409.5" customHeight="1">
      <c r="A138" s="61">
        <v>126</v>
      </c>
      <c r="B138" s="88" t="s">
        <v>557</v>
      </c>
      <c r="C138" s="64" t="s">
        <v>177</v>
      </c>
      <c r="D138" s="81">
        <v>65</v>
      </c>
      <c r="E138" s="82" t="s">
        <v>290</v>
      </c>
      <c r="F138" s="83">
        <v>1851.77</v>
      </c>
      <c r="G138" s="69"/>
      <c r="H138" s="70"/>
      <c r="I138" s="71" t="s">
        <v>39</v>
      </c>
      <c r="J138" s="72">
        <f>IF(I138="Less(-)",-1,1)</f>
        <v>1</v>
      </c>
      <c r="K138" s="73" t="s">
        <v>64</v>
      </c>
      <c r="L138" s="73" t="s">
        <v>7</v>
      </c>
      <c r="M138" s="74"/>
      <c r="N138" s="69"/>
      <c r="O138" s="69"/>
      <c r="P138" s="75"/>
      <c r="Q138" s="69"/>
      <c r="R138" s="69"/>
      <c r="S138" s="75"/>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7">
        <f>total_amount_ba($B$2,$D$2,D138,F138,J138,K138,M138)</f>
        <v>120365.05</v>
      </c>
      <c r="BB138" s="58">
        <f>BA138+SUM(N138:AZ138)</f>
        <v>120365.05</v>
      </c>
      <c r="BC138" s="57" t="str">
        <f>SpellNumber(L138,BB138)</f>
        <v>INR  One Lakh Twenty Thousand Three Hundred &amp; Sixty Five  and Paise Five Only</v>
      </c>
      <c r="BD138" s="80"/>
      <c r="BE138" s="80">
        <f t="shared" si="6"/>
        <v>0</v>
      </c>
      <c r="BF138" s="80">
        <f t="shared" si="7"/>
        <v>1851.77</v>
      </c>
      <c r="IC138" s="16"/>
      <c r="ID138" s="16"/>
      <c r="IE138" s="16"/>
      <c r="IF138" s="16"/>
      <c r="IG138" s="16"/>
    </row>
    <row r="139" spans="1:241" s="15" customFormat="1" ht="409.5" customHeight="1">
      <c r="A139" s="61">
        <v>127</v>
      </c>
      <c r="B139" s="88" t="s">
        <v>558</v>
      </c>
      <c r="C139" s="64" t="s">
        <v>178</v>
      </c>
      <c r="D139" s="81">
        <v>65</v>
      </c>
      <c r="E139" s="82" t="s">
        <v>290</v>
      </c>
      <c r="F139" s="83">
        <v>1869.87</v>
      </c>
      <c r="G139" s="69"/>
      <c r="H139" s="70"/>
      <c r="I139" s="71" t="s">
        <v>39</v>
      </c>
      <c r="J139" s="72">
        <f>IF(I139="Less(-)",-1,1)</f>
        <v>1</v>
      </c>
      <c r="K139" s="73" t="s">
        <v>64</v>
      </c>
      <c r="L139" s="73" t="s">
        <v>7</v>
      </c>
      <c r="M139" s="74"/>
      <c r="N139" s="69"/>
      <c r="O139" s="69"/>
      <c r="P139" s="75"/>
      <c r="Q139" s="69"/>
      <c r="R139" s="69"/>
      <c r="S139" s="75"/>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7">
        <f>total_amount_ba($B$2,$D$2,D139,F139,J139,K139,M139)</f>
        <v>121541.55</v>
      </c>
      <c r="BB139" s="58">
        <f>BA139+SUM(N139:AZ139)</f>
        <v>121541.55</v>
      </c>
      <c r="BC139" s="57" t="str">
        <f>SpellNumber(L139,BB139)</f>
        <v>INR  One Lakh Twenty One Thousand Five Hundred &amp; Forty One  and Paise Fifty Five Only</v>
      </c>
      <c r="BD139" s="80"/>
      <c r="BE139" s="80">
        <f t="shared" si="6"/>
        <v>0</v>
      </c>
      <c r="BF139" s="80">
        <f t="shared" si="7"/>
        <v>1869.87</v>
      </c>
      <c r="IC139" s="16"/>
      <c r="ID139" s="16"/>
      <c r="IE139" s="16"/>
      <c r="IF139" s="16"/>
      <c r="IG139" s="16"/>
    </row>
    <row r="140" spans="1:241" s="15" customFormat="1" ht="242.25">
      <c r="A140" s="61">
        <v>128</v>
      </c>
      <c r="B140" s="87" t="s">
        <v>472</v>
      </c>
      <c r="C140" s="64" t="s">
        <v>179</v>
      </c>
      <c r="D140" s="81">
        <v>250</v>
      </c>
      <c r="E140" s="82" t="s">
        <v>602</v>
      </c>
      <c r="F140" s="83">
        <v>1690.01</v>
      </c>
      <c r="G140" s="69"/>
      <c r="H140" s="70"/>
      <c r="I140" s="71" t="s">
        <v>39</v>
      </c>
      <c r="J140" s="72">
        <f>IF(I140="Less(-)",-1,1)</f>
        <v>1</v>
      </c>
      <c r="K140" s="73" t="s">
        <v>64</v>
      </c>
      <c r="L140" s="73" t="s">
        <v>7</v>
      </c>
      <c r="M140" s="74"/>
      <c r="N140" s="69"/>
      <c r="O140" s="69"/>
      <c r="P140" s="75"/>
      <c r="Q140" s="69"/>
      <c r="R140" s="69"/>
      <c r="S140" s="75"/>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7">
        <f>total_amount_ba($B$2,$D$2,D140,F140,J140,K140,M140)</f>
        <v>422502.5</v>
      </c>
      <c r="BB140" s="58">
        <f>BA140+SUM(N140:AZ140)</f>
        <v>422502.5</v>
      </c>
      <c r="BC140" s="57" t="str">
        <f>SpellNumber(L140,BB140)</f>
        <v>INR  Four Lakh Twenty Two Thousand Five Hundred &amp; Two  and Paise Fifty Only</v>
      </c>
      <c r="BD140" s="80"/>
      <c r="BE140" s="80">
        <f t="shared" si="6"/>
        <v>0</v>
      </c>
      <c r="BF140" s="80">
        <f t="shared" si="7"/>
        <v>1690.01</v>
      </c>
      <c r="IC140" s="16"/>
      <c r="ID140" s="16"/>
      <c r="IE140" s="16"/>
      <c r="IF140" s="16"/>
      <c r="IG140" s="16"/>
    </row>
    <row r="141" spans="1:241" s="15" customFormat="1" ht="228">
      <c r="A141" s="61">
        <v>129</v>
      </c>
      <c r="B141" s="87" t="s">
        <v>473</v>
      </c>
      <c r="C141" s="64" t="s">
        <v>180</v>
      </c>
      <c r="D141" s="81">
        <v>450</v>
      </c>
      <c r="E141" s="82" t="s">
        <v>602</v>
      </c>
      <c r="F141" s="83">
        <v>1703.59</v>
      </c>
      <c r="G141" s="69"/>
      <c r="H141" s="70"/>
      <c r="I141" s="71" t="s">
        <v>39</v>
      </c>
      <c r="J141" s="72">
        <f>IF(I141="Less(-)",-1,1)</f>
        <v>1</v>
      </c>
      <c r="K141" s="73" t="s">
        <v>64</v>
      </c>
      <c r="L141" s="73" t="s">
        <v>7</v>
      </c>
      <c r="M141" s="74"/>
      <c r="N141" s="69"/>
      <c r="O141" s="69"/>
      <c r="P141" s="75"/>
      <c r="Q141" s="69"/>
      <c r="R141" s="69"/>
      <c r="S141" s="75"/>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7">
        <f>total_amount_ba($B$2,$D$2,D141,F141,J141,K141,M141)</f>
        <v>766615.5</v>
      </c>
      <c r="BB141" s="58">
        <f>BA141+SUM(N141:AZ141)</f>
        <v>766615.5</v>
      </c>
      <c r="BC141" s="57" t="str">
        <f>SpellNumber(L141,BB141)</f>
        <v>INR  Seven Lakh Sixty Six Thousand Six Hundred &amp; Fifteen  and Paise Fifty Only</v>
      </c>
      <c r="BD141" s="80"/>
      <c r="BE141" s="80">
        <f t="shared" si="6"/>
        <v>0</v>
      </c>
      <c r="BF141" s="80">
        <f t="shared" si="7"/>
        <v>1703.59</v>
      </c>
      <c r="IC141" s="16"/>
      <c r="ID141" s="16"/>
      <c r="IE141" s="16"/>
      <c r="IF141" s="16"/>
      <c r="IG141" s="16"/>
    </row>
    <row r="142" spans="1:241" s="15" customFormat="1" ht="228">
      <c r="A142" s="61">
        <v>130</v>
      </c>
      <c r="B142" s="87" t="s">
        <v>474</v>
      </c>
      <c r="C142" s="64" t="s">
        <v>181</v>
      </c>
      <c r="D142" s="81">
        <v>450</v>
      </c>
      <c r="E142" s="82" t="s">
        <v>602</v>
      </c>
      <c r="F142" s="83">
        <v>1717.16</v>
      </c>
      <c r="G142" s="69"/>
      <c r="H142" s="70"/>
      <c r="I142" s="71" t="s">
        <v>39</v>
      </c>
      <c r="J142" s="72">
        <f t="shared" si="8"/>
        <v>1</v>
      </c>
      <c r="K142" s="73" t="s">
        <v>64</v>
      </c>
      <c r="L142" s="73" t="s">
        <v>7</v>
      </c>
      <c r="M142" s="74"/>
      <c r="N142" s="69"/>
      <c r="O142" s="69"/>
      <c r="P142" s="75"/>
      <c r="Q142" s="69"/>
      <c r="R142" s="69"/>
      <c r="S142" s="75"/>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7">
        <f t="shared" si="9"/>
        <v>772722</v>
      </c>
      <c r="BB142" s="58">
        <f t="shared" si="10"/>
        <v>772722</v>
      </c>
      <c r="BC142" s="57" t="str">
        <f t="shared" si="11"/>
        <v>INR  Seven Lakh Seventy Two Thousand Seven Hundred &amp; Twenty Two  Only</v>
      </c>
      <c r="BD142" s="80"/>
      <c r="BE142" s="80">
        <f aca="true" t="shared" si="12" ref="BE142:BE205">BD142*1.12*1.01</f>
        <v>0</v>
      </c>
      <c r="BF142" s="80">
        <f aca="true" t="shared" si="13" ref="BF142:BF205">F142-BE142</f>
        <v>1717.16</v>
      </c>
      <c r="IC142" s="16"/>
      <c r="ID142" s="16"/>
      <c r="IE142" s="16"/>
      <c r="IF142" s="16"/>
      <c r="IG142" s="16"/>
    </row>
    <row r="143" spans="1:241" s="15" customFormat="1" ht="228">
      <c r="A143" s="61">
        <v>131</v>
      </c>
      <c r="B143" s="87" t="s">
        <v>475</v>
      </c>
      <c r="C143" s="64" t="s">
        <v>182</v>
      </c>
      <c r="D143" s="81">
        <v>450</v>
      </c>
      <c r="E143" s="82" t="s">
        <v>602</v>
      </c>
      <c r="F143" s="83">
        <v>1730.74</v>
      </c>
      <c r="G143" s="69"/>
      <c r="H143" s="70"/>
      <c r="I143" s="71" t="s">
        <v>39</v>
      </c>
      <c r="J143" s="72">
        <f t="shared" si="8"/>
        <v>1</v>
      </c>
      <c r="K143" s="73" t="s">
        <v>64</v>
      </c>
      <c r="L143" s="73" t="s">
        <v>7</v>
      </c>
      <c r="M143" s="74"/>
      <c r="N143" s="69"/>
      <c r="O143" s="69"/>
      <c r="P143" s="75"/>
      <c r="Q143" s="69"/>
      <c r="R143" s="69"/>
      <c r="S143" s="75"/>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7">
        <f t="shared" si="9"/>
        <v>778833</v>
      </c>
      <c r="BB143" s="58">
        <f t="shared" si="10"/>
        <v>778833</v>
      </c>
      <c r="BC143" s="57" t="str">
        <f t="shared" si="11"/>
        <v>INR  Seven Lakh Seventy Eight Thousand Eight Hundred &amp; Thirty Three  Only</v>
      </c>
      <c r="BD143" s="80"/>
      <c r="BE143" s="80">
        <f t="shared" si="12"/>
        <v>0</v>
      </c>
      <c r="BF143" s="80">
        <f t="shared" si="13"/>
        <v>1730.74</v>
      </c>
      <c r="IC143" s="16"/>
      <c r="ID143" s="16"/>
      <c r="IE143" s="16"/>
      <c r="IF143" s="16"/>
      <c r="IG143" s="16"/>
    </row>
    <row r="144" spans="1:241" s="15" customFormat="1" ht="228">
      <c r="A144" s="61">
        <v>132</v>
      </c>
      <c r="B144" s="87" t="s">
        <v>476</v>
      </c>
      <c r="C144" s="64" t="s">
        <v>183</v>
      </c>
      <c r="D144" s="81">
        <v>450</v>
      </c>
      <c r="E144" s="82" t="s">
        <v>602</v>
      </c>
      <c r="F144" s="83">
        <v>1744.31</v>
      </c>
      <c r="G144" s="69"/>
      <c r="H144" s="70"/>
      <c r="I144" s="71" t="s">
        <v>39</v>
      </c>
      <c r="J144" s="72">
        <f t="shared" si="8"/>
        <v>1</v>
      </c>
      <c r="K144" s="73" t="s">
        <v>64</v>
      </c>
      <c r="L144" s="73" t="s">
        <v>7</v>
      </c>
      <c r="M144" s="74"/>
      <c r="N144" s="69"/>
      <c r="O144" s="69"/>
      <c r="P144" s="75"/>
      <c r="Q144" s="69"/>
      <c r="R144" s="69"/>
      <c r="S144" s="75"/>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7">
        <f t="shared" si="9"/>
        <v>784939.5</v>
      </c>
      <c r="BB144" s="58">
        <f t="shared" si="10"/>
        <v>784939.5</v>
      </c>
      <c r="BC144" s="57" t="str">
        <f t="shared" si="11"/>
        <v>INR  Seven Lakh Eighty Four Thousand Nine Hundred &amp; Thirty Nine  and Paise Fifty Only</v>
      </c>
      <c r="BD144" s="80"/>
      <c r="BE144" s="80">
        <f t="shared" si="12"/>
        <v>0</v>
      </c>
      <c r="BF144" s="80">
        <f t="shared" si="13"/>
        <v>1744.31</v>
      </c>
      <c r="IC144" s="16"/>
      <c r="ID144" s="16"/>
      <c r="IE144" s="16"/>
      <c r="IF144" s="16"/>
      <c r="IG144" s="16"/>
    </row>
    <row r="145" spans="1:241" s="15" customFormat="1" ht="228">
      <c r="A145" s="61">
        <v>133</v>
      </c>
      <c r="B145" s="87" t="s">
        <v>477</v>
      </c>
      <c r="C145" s="64" t="s">
        <v>184</v>
      </c>
      <c r="D145" s="81">
        <v>450</v>
      </c>
      <c r="E145" s="82" t="s">
        <v>602</v>
      </c>
      <c r="F145" s="83">
        <v>1762.41</v>
      </c>
      <c r="G145" s="69"/>
      <c r="H145" s="70"/>
      <c r="I145" s="71" t="s">
        <v>39</v>
      </c>
      <c r="J145" s="72">
        <f t="shared" si="8"/>
        <v>1</v>
      </c>
      <c r="K145" s="73" t="s">
        <v>64</v>
      </c>
      <c r="L145" s="73" t="s">
        <v>7</v>
      </c>
      <c r="M145" s="74"/>
      <c r="N145" s="69"/>
      <c r="O145" s="69"/>
      <c r="P145" s="75"/>
      <c r="Q145" s="69"/>
      <c r="R145" s="69"/>
      <c r="S145" s="75"/>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7">
        <f t="shared" si="9"/>
        <v>793084.5</v>
      </c>
      <c r="BB145" s="58">
        <f t="shared" si="10"/>
        <v>793084.5</v>
      </c>
      <c r="BC145" s="57" t="str">
        <f t="shared" si="11"/>
        <v>INR  Seven Lakh Ninety Three Thousand  &amp;Eighty Four  and Paise Fifty Only</v>
      </c>
      <c r="BD145" s="80"/>
      <c r="BE145" s="80">
        <f t="shared" si="12"/>
        <v>0</v>
      </c>
      <c r="BF145" s="80">
        <f t="shared" si="13"/>
        <v>1762.41</v>
      </c>
      <c r="IC145" s="16"/>
      <c r="ID145" s="16"/>
      <c r="IE145" s="16"/>
      <c r="IF145" s="16"/>
      <c r="IG145" s="16"/>
    </row>
    <row r="146" spans="1:241" s="15" customFormat="1" ht="171">
      <c r="A146" s="61">
        <v>134</v>
      </c>
      <c r="B146" s="87" t="s">
        <v>559</v>
      </c>
      <c r="C146" s="64" t="s">
        <v>185</v>
      </c>
      <c r="D146" s="81">
        <v>300</v>
      </c>
      <c r="E146" s="82" t="s">
        <v>602</v>
      </c>
      <c r="F146" s="83">
        <v>1254.5</v>
      </c>
      <c r="G146" s="69"/>
      <c r="H146" s="70"/>
      <c r="I146" s="71" t="s">
        <v>39</v>
      </c>
      <c r="J146" s="72">
        <f t="shared" si="8"/>
        <v>1</v>
      </c>
      <c r="K146" s="73" t="s">
        <v>64</v>
      </c>
      <c r="L146" s="73" t="s">
        <v>7</v>
      </c>
      <c r="M146" s="74"/>
      <c r="N146" s="69"/>
      <c r="O146" s="69"/>
      <c r="P146" s="75"/>
      <c r="Q146" s="69"/>
      <c r="R146" s="69"/>
      <c r="S146" s="75"/>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7">
        <f t="shared" si="9"/>
        <v>376350</v>
      </c>
      <c r="BB146" s="58">
        <f t="shared" si="10"/>
        <v>376350</v>
      </c>
      <c r="BC146" s="57" t="str">
        <f t="shared" si="11"/>
        <v>INR  Three Lakh Seventy Six Thousand Three Hundred &amp; Fifty  Only</v>
      </c>
      <c r="BD146" s="80"/>
      <c r="BE146" s="80">
        <f t="shared" si="12"/>
        <v>0</v>
      </c>
      <c r="BF146" s="80">
        <f t="shared" si="13"/>
        <v>1254.5</v>
      </c>
      <c r="IC146" s="16"/>
      <c r="ID146" s="16"/>
      <c r="IE146" s="16"/>
      <c r="IF146" s="16"/>
      <c r="IG146" s="16"/>
    </row>
    <row r="147" spans="1:241" s="15" customFormat="1" ht="171">
      <c r="A147" s="61">
        <v>135</v>
      </c>
      <c r="B147" s="87" t="s">
        <v>560</v>
      </c>
      <c r="C147" s="64" t="s">
        <v>186</v>
      </c>
      <c r="D147" s="81">
        <v>300</v>
      </c>
      <c r="E147" s="82" t="s">
        <v>602</v>
      </c>
      <c r="F147" s="83">
        <v>1260.16</v>
      </c>
      <c r="G147" s="69"/>
      <c r="H147" s="70"/>
      <c r="I147" s="71" t="s">
        <v>39</v>
      </c>
      <c r="J147" s="72">
        <f t="shared" si="8"/>
        <v>1</v>
      </c>
      <c r="K147" s="73" t="s">
        <v>64</v>
      </c>
      <c r="L147" s="73" t="s">
        <v>7</v>
      </c>
      <c r="M147" s="74"/>
      <c r="N147" s="69"/>
      <c r="O147" s="69"/>
      <c r="P147" s="75"/>
      <c r="Q147" s="69"/>
      <c r="R147" s="69"/>
      <c r="S147" s="75"/>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7">
        <f t="shared" si="9"/>
        <v>378048</v>
      </c>
      <c r="BB147" s="58">
        <f t="shared" si="10"/>
        <v>378048</v>
      </c>
      <c r="BC147" s="57" t="str">
        <f t="shared" si="11"/>
        <v>INR  Three Lakh Seventy Eight Thousand  &amp;Forty Eight  Only</v>
      </c>
      <c r="BD147" s="80"/>
      <c r="BE147" s="80">
        <f t="shared" si="12"/>
        <v>0</v>
      </c>
      <c r="BF147" s="80">
        <f t="shared" si="13"/>
        <v>1260.16</v>
      </c>
      <c r="IC147" s="16"/>
      <c r="ID147" s="16"/>
      <c r="IE147" s="16"/>
      <c r="IF147" s="16"/>
      <c r="IG147" s="16"/>
    </row>
    <row r="148" spans="1:241" s="15" customFormat="1" ht="171">
      <c r="A148" s="61">
        <v>136</v>
      </c>
      <c r="B148" s="87" t="s">
        <v>561</v>
      </c>
      <c r="C148" s="64" t="s">
        <v>187</v>
      </c>
      <c r="D148" s="81">
        <v>300</v>
      </c>
      <c r="E148" s="82" t="s">
        <v>602</v>
      </c>
      <c r="F148" s="83">
        <v>1265.81</v>
      </c>
      <c r="G148" s="69"/>
      <c r="H148" s="70"/>
      <c r="I148" s="71" t="s">
        <v>39</v>
      </c>
      <c r="J148" s="72">
        <f t="shared" si="8"/>
        <v>1</v>
      </c>
      <c r="K148" s="73" t="s">
        <v>64</v>
      </c>
      <c r="L148" s="73" t="s">
        <v>7</v>
      </c>
      <c r="M148" s="74"/>
      <c r="N148" s="69"/>
      <c r="O148" s="69"/>
      <c r="P148" s="75"/>
      <c r="Q148" s="69"/>
      <c r="R148" s="69"/>
      <c r="S148" s="75"/>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7">
        <f t="shared" si="9"/>
        <v>379743</v>
      </c>
      <c r="BB148" s="58">
        <f t="shared" si="10"/>
        <v>379743</v>
      </c>
      <c r="BC148" s="57" t="str">
        <f t="shared" si="11"/>
        <v>INR  Three Lakh Seventy Nine Thousand Seven Hundred &amp; Forty Three  Only</v>
      </c>
      <c r="BD148" s="80"/>
      <c r="BE148" s="80">
        <f t="shared" si="12"/>
        <v>0</v>
      </c>
      <c r="BF148" s="80">
        <f t="shared" si="13"/>
        <v>1265.81</v>
      </c>
      <c r="IC148" s="16"/>
      <c r="ID148" s="16"/>
      <c r="IE148" s="16"/>
      <c r="IF148" s="16"/>
      <c r="IG148" s="16"/>
    </row>
    <row r="149" spans="1:241" s="15" customFormat="1" ht="171">
      <c r="A149" s="61">
        <v>137</v>
      </c>
      <c r="B149" s="87" t="s">
        <v>562</v>
      </c>
      <c r="C149" s="64" t="s">
        <v>188</v>
      </c>
      <c r="D149" s="81">
        <v>300</v>
      </c>
      <c r="E149" s="82" t="s">
        <v>602</v>
      </c>
      <c r="F149" s="83">
        <v>1271.47</v>
      </c>
      <c r="G149" s="69"/>
      <c r="H149" s="70"/>
      <c r="I149" s="71" t="s">
        <v>39</v>
      </c>
      <c r="J149" s="72">
        <f t="shared" si="8"/>
        <v>1</v>
      </c>
      <c r="K149" s="73" t="s">
        <v>64</v>
      </c>
      <c r="L149" s="73" t="s">
        <v>7</v>
      </c>
      <c r="M149" s="74"/>
      <c r="N149" s="69"/>
      <c r="O149" s="69"/>
      <c r="P149" s="75"/>
      <c r="Q149" s="69"/>
      <c r="R149" s="69"/>
      <c r="S149" s="75"/>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7">
        <f t="shared" si="9"/>
        <v>381441</v>
      </c>
      <c r="BB149" s="58">
        <f t="shared" si="10"/>
        <v>381441</v>
      </c>
      <c r="BC149" s="57" t="str">
        <f t="shared" si="11"/>
        <v>INR  Three Lakh Eighty One Thousand Four Hundred &amp; Forty One  Only</v>
      </c>
      <c r="BD149" s="80"/>
      <c r="BE149" s="80">
        <f t="shared" si="12"/>
        <v>0</v>
      </c>
      <c r="BF149" s="80">
        <f t="shared" si="13"/>
        <v>1271.47</v>
      </c>
      <c r="IC149" s="16"/>
      <c r="ID149" s="16"/>
      <c r="IE149" s="16"/>
      <c r="IF149" s="16"/>
      <c r="IG149" s="16"/>
    </row>
    <row r="150" spans="1:241" s="15" customFormat="1" ht="171">
      <c r="A150" s="61">
        <v>138</v>
      </c>
      <c r="B150" s="87" t="s">
        <v>563</v>
      </c>
      <c r="C150" s="64" t="s">
        <v>189</v>
      </c>
      <c r="D150" s="81">
        <v>300</v>
      </c>
      <c r="E150" s="82" t="s">
        <v>602</v>
      </c>
      <c r="F150" s="83">
        <v>1277.12</v>
      </c>
      <c r="G150" s="69"/>
      <c r="H150" s="70"/>
      <c r="I150" s="71" t="s">
        <v>39</v>
      </c>
      <c r="J150" s="72">
        <f t="shared" si="8"/>
        <v>1</v>
      </c>
      <c r="K150" s="73" t="s">
        <v>64</v>
      </c>
      <c r="L150" s="73" t="s">
        <v>7</v>
      </c>
      <c r="M150" s="74"/>
      <c r="N150" s="69"/>
      <c r="O150" s="69"/>
      <c r="P150" s="75"/>
      <c r="Q150" s="69"/>
      <c r="R150" s="69"/>
      <c r="S150" s="75"/>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7">
        <f t="shared" si="9"/>
        <v>383136</v>
      </c>
      <c r="BB150" s="58">
        <f t="shared" si="10"/>
        <v>383136</v>
      </c>
      <c r="BC150" s="57" t="str">
        <f t="shared" si="11"/>
        <v>INR  Three Lakh Eighty Three Thousand One Hundred &amp; Thirty Six  Only</v>
      </c>
      <c r="BD150" s="80"/>
      <c r="BE150" s="80">
        <f t="shared" si="12"/>
        <v>0</v>
      </c>
      <c r="BF150" s="80">
        <f t="shared" si="13"/>
        <v>1277.12</v>
      </c>
      <c r="IC150" s="16"/>
      <c r="ID150" s="16"/>
      <c r="IE150" s="16"/>
      <c r="IF150" s="16"/>
      <c r="IG150" s="16"/>
    </row>
    <row r="151" spans="1:241" s="15" customFormat="1" ht="171">
      <c r="A151" s="61">
        <v>139</v>
      </c>
      <c r="B151" s="87" t="s">
        <v>564</v>
      </c>
      <c r="C151" s="64" t="s">
        <v>190</v>
      </c>
      <c r="D151" s="81">
        <v>300</v>
      </c>
      <c r="E151" s="82" t="s">
        <v>602</v>
      </c>
      <c r="F151" s="83">
        <v>1284.19</v>
      </c>
      <c r="G151" s="69"/>
      <c r="H151" s="70"/>
      <c r="I151" s="71" t="s">
        <v>39</v>
      </c>
      <c r="J151" s="72">
        <f t="shared" si="8"/>
        <v>1</v>
      </c>
      <c r="K151" s="73" t="s">
        <v>64</v>
      </c>
      <c r="L151" s="73" t="s">
        <v>7</v>
      </c>
      <c r="M151" s="74"/>
      <c r="N151" s="69"/>
      <c r="O151" s="69"/>
      <c r="P151" s="75"/>
      <c r="Q151" s="69"/>
      <c r="R151" s="69"/>
      <c r="S151" s="75"/>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7">
        <f t="shared" si="9"/>
        <v>385257</v>
      </c>
      <c r="BB151" s="58">
        <f t="shared" si="10"/>
        <v>385257</v>
      </c>
      <c r="BC151" s="57" t="str">
        <f t="shared" si="11"/>
        <v>INR  Three Lakh Eighty Five Thousand Two Hundred &amp; Fifty Seven  Only</v>
      </c>
      <c r="BD151" s="80"/>
      <c r="BE151" s="80">
        <f t="shared" si="12"/>
        <v>0</v>
      </c>
      <c r="BF151" s="80">
        <f t="shared" si="13"/>
        <v>1284.19</v>
      </c>
      <c r="IC151" s="16"/>
      <c r="ID151" s="16"/>
      <c r="IE151" s="16"/>
      <c r="IF151" s="16"/>
      <c r="IG151" s="16"/>
    </row>
    <row r="152" spans="1:241" s="15" customFormat="1" ht="142.5">
      <c r="A152" s="61">
        <v>140</v>
      </c>
      <c r="B152" s="87" t="s">
        <v>565</v>
      </c>
      <c r="C152" s="64" t="s">
        <v>191</v>
      </c>
      <c r="D152" s="81">
        <v>212.472</v>
      </c>
      <c r="E152" s="82" t="s">
        <v>602</v>
      </c>
      <c r="F152" s="83">
        <v>3083.65</v>
      </c>
      <c r="G152" s="69"/>
      <c r="H152" s="70"/>
      <c r="I152" s="71" t="s">
        <v>39</v>
      </c>
      <c r="J152" s="72">
        <f aca="true" t="shared" si="14" ref="J152:J217">IF(I152="Less(-)",-1,1)</f>
        <v>1</v>
      </c>
      <c r="K152" s="73" t="s">
        <v>64</v>
      </c>
      <c r="L152" s="73" t="s">
        <v>7</v>
      </c>
      <c r="M152" s="74"/>
      <c r="N152" s="69"/>
      <c r="O152" s="69"/>
      <c r="P152" s="75"/>
      <c r="Q152" s="69"/>
      <c r="R152" s="69"/>
      <c r="S152" s="75"/>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7">
        <f aca="true" t="shared" si="15" ref="BA152:BA217">total_amount_ba($B$2,$D$2,D152,F152,J152,K152,M152)</f>
        <v>655189.28</v>
      </c>
      <c r="BB152" s="58">
        <f aca="true" t="shared" si="16" ref="BB152:BB217">BA152+SUM(N152:AZ152)</f>
        <v>655189.28</v>
      </c>
      <c r="BC152" s="57" t="str">
        <f aca="true" t="shared" si="17" ref="BC152:BC217">SpellNumber(L152,BB152)</f>
        <v>INR  Six Lakh Fifty Five Thousand One Hundred &amp; Eighty Nine  and Paise Twenty Eight Only</v>
      </c>
      <c r="BD152" s="80"/>
      <c r="BE152" s="80">
        <f t="shared" si="12"/>
        <v>0</v>
      </c>
      <c r="BF152" s="80">
        <f t="shared" si="13"/>
        <v>3083.65</v>
      </c>
      <c r="IC152" s="16"/>
      <c r="ID152" s="16"/>
      <c r="IE152" s="16"/>
      <c r="IF152" s="16"/>
      <c r="IG152" s="16"/>
    </row>
    <row r="153" spans="1:241" s="15" customFormat="1" ht="204" customHeight="1">
      <c r="A153" s="61">
        <v>141</v>
      </c>
      <c r="B153" s="87" t="s">
        <v>566</v>
      </c>
      <c r="C153" s="64" t="s">
        <v>192</v>
      </c>
      <c r="D153" s="81">
        <v>200</v>
      </c>
      <c r="E153" s="82" t="s">
        <v>602</v>
      </c>
      <c r="F153" s="83">
        <v>3097.23</v>
      </c>
      <c r="G153" s="69"/>
      <c r="H153" s="70"/>
      <c r="I153" s="71" t="s">
        <v>39</v>
      </c>
      <c r="J153" s="72">
        <f t="shared" si="14"/>
        <v>1</v>
      </c>
      <c r="K153" s="73" t="s">
        <v>64</v>
      </c>
      <c r="L153" s="73" t="s">
        <v>7</v>
      </c>
      <c r="M153" s="74"/>
      <c r="N153" s="69"/>
      <c r="O153" s="69"/>
      <c r="P153" s="75"/>
      <c r="Q153" s="69"/>
      <c r="R153" s="69"/>
      <c r="S153" s="75"/>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7">
        <f t="shared" si="15"/>
        <v>619446</v>
      </c>
      <c r="BB153" s="58">
        <f t="shared" si="16"/>
        <v>619446</v>
      </c>
      <c r="BC153" s="57" t="str">
        <f t="shared" si="17"/>
        <v>INR  Six Lakh Nineteen Thousand Four Hundred &amp; Forty Six  Only</v>
      </c>
      <c r="BD153" s="80"/>
      <c r="BE153" s="80">
        <f t="shared" si="12"/>
        <v>0</v>
      </c>
      <c r="BF153" s="80">
        <f t="shared" si="13"/>
        <v>3097.23</v>
      </c>
      <c r="IC153" s="16"/>
      <c r="ID153" s="16"/>
      <c r="IE153" s="16"/>
      <c r="IF153" s="16"/>
      <c r="IG153" s="16"/>
    </row>
    <row r="154" spans="1:241" s="15" customFormat="1" ht="156.75">
      <c r="A154" s="61">
        <v>142</v>
      </c>
      <c r="B154" s="87" t="s">
        <v>569</v>
      </c>
      <c r="C154" s="64" t="s">
        <v>193</v>
      </c>
      <c r="D154" s="81">
        <v>200</v>
      </c>
      <c r="E154" s="82" t="s">
        <v>602</v>
      </c>
      <c r="F154" s="83">
        <v>3110.8</v>
      </c>
      <c r="G154" s="69"/>
      <c r="H154" s="70"/>
      <c r="I154" s="71" t="s">
        <v>39</v>
      </c>
      <c r="J154" s="72">
        <f t="shared" si="14"/>
        <v>1</v>
      </c>
      <c r="K154" s="73" t="s">
        <v>64</v>
      </c>
      <c r="L154" s="73" t="s">
        <v>7</v>
      </c>
      <c r="M154" s="74"/>
      <c r="N154" s="69"/>
      <c r="O154" s="69"/>
      <c r="P154" s="75"/>
      <c r="Q154" s="69"/>
      <c r="R154" s="69"/>
      <c r="S154" s="75"/>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7">
        <f t="shared" si="15"/>
        <v>622160</v>
      </c>
      <c r="BB154" s="58">
        <f t="shared" si="16"/>
        <v>622160</v>
      </c>
      <c r="BC154" s="57" t="str">
        <f t="shared" si="17"/>
        <v>INR  Six Lakh Twenty Two Thousand One Hundred &amp; Sixty  Only</v>
      </c>
      <c r="BD154" s="80"/>
      <c r="BE154" s="80">
        <f t="shared" si="12"/>
        <v>0</v>
      </c>
      <c r="BF154" s="80">
        <f t="shared" si="13"/>
        <v>3110.8</v>
      </c>
      <c r="IC154" s="16"/>
      <c r="ID154" s="16"/>
      <c r="IE154" s="16"/>
      <c r="IF154" s="16"/>
      <c r="IG154" s="16"/>
    </row>
    <row r="155" spans="1:241" s="15" customFormat="1" ht="156.75">
      <c r="A155" s="61">
        <v>143</v>
      </c>
      <c r="B155" s="87" t="s">
        <v>570</v>
      </c>
      <c r="C155" s="64" t="s">
        <v>194</v>
      </c>
      <c r="D155" s="81">
        <v>200</v>
      </c>
      <c r="E155" s="82" t="s">
        <v>602</v>
      </c>
      <c r="F155" s="83">
        <v>3124.37</v>
      </c>
      <c r="G155" s="69"/>
      <c r="H155" s="70"/>
      <c r="I155" s="71" t="s">
        <v>39</v>
      </c>
      <c r="J155" s="72">
        <f t="shared" si="14"/>
        <v>1</v>
      </c>
      <c r="K155" s="73" t="s">
        <v>64</v>
      </c>
      <c r="L155" s="73" t="s">
        <v>7</v>
      </c>
      <c r="M155" s="74"/>
      <c r="N155" s="69"/>
      <c r="O155" s="69"/>
      <c r="P155" s="75"/>
      <c r="Q155" s="69"/>
      <c r="R155" s="69"/>
      <c r="S155" s="75"/>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7">
        <f t="shared" si="15"/>
        <v>624874</v>
      </c>
      <c r="BB155" s="58">
        <f t="shared" si="16"/>
        <v>624874</v>
      </c>
      <c r="BC155" s="57" t="str">
        <f t="shared" si="17"/>
        <v>INR  Six Lakh Twenty Four Thousand Eight Hundred &amp; Seventy Four  Only</v>
      </c>
      <c r="BD155" s="80"/>
      <c r="BE155" s="80">
        <f t="shared" si="12"/>
        <v>0</v>
      </c>
      <c r="BF155" s="80">
        <f t="shared" si="13"/>
        <v>3124.37</v>
      </c>
      <c r="IC155" s="16"/>
      <c r="ID155" s="16"/>
      <c r="IE155" s="16"/>
      <c r="IF155" s="16"/>
      <c r="IG155" s="16"/>
    </row>
    <row r="156" spans="1:241" s="15" customFormat="1" ht="156.75">
      <c r="A156" s="61">
        <v>144</v>
      </c>
      <c r="B156" s="87" t="s">
        <v>571</v>
      </c>
      <c r="C156" s="64" t="s">
        <v>195</v>
      </c>
      <c r="D156" s="81">
        <v>200</v>
      </c>
      <c r="E156" s="82" t="s">
        <v>602</v>
      </c>
      <c r="F156" s="83">
        <v>3137.95</v>
      </c>
      <c r="G156" s="69"/>
      <c r="H156" s="70"/>
      <c r="I156" s="71" t="s">
        <v>39</v>
      </c>
      <c r="J156" s="72">
        <f t="shared" si="14"/>
        <v>1</v>
      </c>
      <c r="K156" s="73" t="s">
        <v>64</v>
      </c>
      <c r="L156" s="73" t="s">
        <v>7</v>
      </c>
      <c r="M156" s="74"/>
      <c r="N156" s="69"/>
      <c r="O156" s="69"/>
      <c r="P156" s="75"/>
      <c r="Q156" s="69"/>
      <c r="R156" s="69"/>
      <c r="S156" s="75"/>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7">
        <f t="shared" si="15"/>
        <v>627590</v>
      </c>
      <c r="BB156" s="58">
        <f t="shared" si="16"/>
        <v>627590</v>
      </c>
      <c r="BC156" s="57" t="str">
        <f t="shared" si="17"/>
        <v>INR  Six Lakh Twenty Seven Thousand Five Hundred &amp; Ninety  Only</v>
      </c>
      <c r="BD156" s="80"/>
      <c r="BE156" s="80">
        <f t="shared" si="12"/>
        <v>0</v>
      </c>
      <c r="BF156" s="80">
        <f t="shared" si="13"/>
        <v>3137.95</v>
      </c>
      <c r="IC156" s="16"/>
      <c r="ID156" s="16"/>
      <c r="IE156" s="16"/>
      <c r="IF156" s="16"/>
      <c r="IG156" s="16"/>
    </row>
    <row r="157" spans="1:241" s="15" customFormat="1" ht="142.5">
      <c r="A157" s="61">
        <v>145</v>
      </c>
      <c r="B157" s="87" t="s">
        <v>567</v>
      </c>
      <c r="C157" s="64" t="s">
        <v>196</v>
      </c>
      <c r="D157" s="81">
        <v>200</v>
      </c>
      <c r="E157" s="82" t="s">
        <v>602</v>
      </c>
      <c r="F157" s="83">
        <v>3156.05</v>
      </c>
      <c r="G157" s="69"/>
      <c r="H157" s="70"/>
      <c r="I157" s="71" t="s">
        <v>39</v>
      </c>
      <c r="J157" s="72">
        <f t="shared" si="14"/>
        <v>1</v>
      </c>
      <c r="K157" s="73" t="s">
        <v>64</v>
      </c>
      <c r="L157" s="73" t="s">
        <v>7</v>
      </c>
      <c r="M157" s="74"/>
      <c r="N157" s="69"/>
      <c r="O157" s="69"/>
      <c r="P157" s="75"/>
      <c r="Q157" s="69"/>
      <c r="R157" s="69"/>
      <c r="S157" s="75"/>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7">
        <f t="shared" si="15"/>
        <v>631210</v>
      </c>
      <c r="BB157" s="58">
        <f t="shared" si="16"/>
        <v>631210</v>
      </c>
      <c r="BC157" s="57" t="str">
        <f t="shared" si="17"/>
        <v>INR  Six Lakh Thirty One Thousand Two Hundred &amp; Ten  Only</v>
      </c>
      <c r="BD157" s="80"/>
      <c r="BE157" s="80">
        <f t="shared" si="12"/>
        <v>0</v>
      </c>
      <c r="BF157" s="80">
        <f t="shared" si="13"/>
        <v>3156.05</v>
      </c>
      <c r="IC157" s="16"/>
      <c r="ID157" s="16"/>
      <c r="IE157" s="16"/>
      <c r="IF157" s="16"/>
      <c r="IG157" s="16"/>
    </row>
    <row r="158" spans="1:241" s="15" customFormat="1" ht="142.5">
      <c r="A158" s="61">
        <v>146</v>
      </c>
      <c r="B158" s="87" t="s">
        <v>568</v>
      </c>
      <c r="C158" s="64" t="s">
        <v>197</v>
      </c>
      <c r="D158" s="81">
        <v>12.8</v>
      </c>
      <c r="E158" s="82" t="s">
        <v>602</v>
      </c>
      <c r="F158" s="83">
        <v>3174.15</v>
      </c>
      <c r="G158" s="69"/>
      <c r="H158" s="70"/>
      <c r="I158" s="71" t="s">
        <v>39</v>
      </c>
      <c r="J158" s="72">
        <f t="shared" si="14"/>
        <v>1</v>
      </c>
      <c r="K158" s="73" t="s">
        <v>64</v>
      </c>
      <c r="L158" s="73" t="s">
        <v>7</v>
      </c>
      <c r="M158" s="74"/>
      <c r="N158" s="69"/>
      <c r="O158" s="69"/>
      <c r="P158" s="75"/>
      <c r="Q158" s="69"/>
      <c r="R158" s="69"/>
      <c r="S158" s="75"/>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7">
        <f t="shared" si="15"/>
        <v>40629.12</v>
      </c>
      <c r="BB158" s="58">
        <f t="shared" si="16"/>
        <v>40629.12</v>
      </c>
      <c r="BC158" s="57" t="str">
        <f t="shared" si="17"/>
        <v>INR  Forty Thousand Six Hundred &amp; Twenty Nine  and Paise Twelve Only</v>
      </c>
      <c r="BD158" s="80"/>
      <c r="BE158" s="80">
        <f t="shared" si="12"/>
        <v>0</v>
      </c>
      <c r="BF158" s="80">
        <f t="shared" si="13"/>
        <v>3174.15</v>
      </c>
      <c r="IC158" s="16"/>
      <c r="ID158" s="16"/>
      <c r="IE158" s="16"/>
      <c r="IF158" s="16"/>
      <c r="IG158" s="16"/>
    </row>
    <row r="159" spans="1:241" s="15" customFormat="1" ht="44.25" customHeight="1">
      <c r="A159" s="61">
        <v>147</v>
      </c>
      <c r="B159" s="87" t="s">
        <v>899</v>
      </c>
      <c r="C159" s="64" t="s">
        <v>198</v>
      </c>
      <c r="D159" s="81">
        <v>410</v>
      </c>
      <c r="E159" s="82" t="s">
        <v>603</v>
      </c>
      <c r="F159" s="83">
        <v>291.85</v>
      </c>
      <c r="G159" s="69"/>
      <c r="H159" s="70"/>
      <c r="I159" s="71" t="s">
        <v>39</v>
      </c>
      <c r="J159" s="72">
        <f t="shared" si="14"/>
        <v>1</v>
      </c>
      <c r="K159" s="73" t="s">
        <v>64</v>
      </c>
      <c r="L159" s="73" t="s">
        <v>7</v>
      </c>
      <c r="M159" s="74"/>
      <c r="N159" s="69"/>
      <c r="O159" s="69"/>
      <c r="P159" s="75"/>
      <c r="Q159" s="69"/>
      <c r="R159" s="69"/>
      <c r="S159" s="75"/>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7">
        <f t="shared" si="15"/>
        <v>119658.5</v>
      </c>
      <c r="BB159" s="58">
        <f t="shared" si="16"/>
        <v>119658.5</v>
      </c>
      <c r="BC159" s="57" t="str">
        <f t="shared" si="17"/>
        <v>INR  One Lakh Nineteen Thousand Six Hundred &amp; Fifty Eight  and Paise Fifty Only</v>
      </c>
      <c r="BD159" s="80"/>
      <c r="BE159" s="80">
        <f t="shared" si="12"/>
        <v>0</v>
      </c>
      <c r="BF159" s="80">
        <f t="shared" si="13"/>
        <v>291.85</v>
      </c>
      <c r="IC159" s="16"/>
      <c r="ID159" s="16"/>
      <c r="IE159" s="16"/>
      <c r="IF159" s="16"/>
      <c r="IG159" s="16"/>
    </row>
    <row r="160" spans="1:241" s="15" customFormat="1" ht="39.75" customHeight="1">
      <c r="A160" s="61">
        <v>148</v>
      </c>
      <c r="B160" s="87" t="s">
        <v>478</v>
      </c>
      <c r="C160" s="64" t="s">
        <v>199</v>
      </c>
      <c r="D160" s="81">
        <v>160</v>
      </c>
      <c r="E160" s="82" t="s">
        <v>602</v>
      </c>
      <c r="F160" s="83">
        <v>255.65</v>
      </c>
      <c r="G160" s="69"/>
      <c r="H160" s="70"/>
      <c r="I160" s="71" t="s">
        <v>39</v>
      </c>
      <c r="J160" s="72">
        <f t="shared" si="14"/>
        <v>1</v>
      </c>
      <c r="K160" s="73" t="s">
        <v>64</v>
      </c>
      <c r="L160" s="73" t="s">
        <v>7</v>
      </c>
      <c r="M160" s="74"/>
      <c r="N160" s="69"/>
      <c r="O160" s="69"/>
      <c r="P160" s="75"/>
      <c r="Q160" s="69"/>
      <c r="R160" s="69"/>
      <c r="S160" s="75"/>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7">
        <f t="shared" si="15"/>
        <v>40904</v>
      </c>
      <c r="BB160" s="58">
        <f t="shared" si="16"/>
        <v>40904</v>
      </c>
      <c r="BC160" s="57" t="str">
        <f t="shared" si="17"/>
        <v>INR  Forty Thousand Nine Hundred &amp; Four  Only</v>
      </c>
      <c r="BD160" s="80"/>
      <c r="BE160" s="80">
        <f t="shared" si="12"/>
        <v>0</v>
      </c>
      <c r="BF160" s="80">
        <f t="shared" si="13"/>
        <v>255.65</v>
      </c>
      <c r="IC160" s="16"/>
      <c r="ID160" s="16"/>
      <c r="IE160" s="16"/>
      <c r="IF160" s="16"/>
      <c r="IG160" s="16"/>
    </row>
    <row r="161" spans="1:241" s="15" customFormat="1" ht="270" customHeight="1">
      <c r="A161" s="61">
        <v>149</v>
      </c>
      <c r="B161" s="87" t="s">
        <v>910</v>
      </c>
      <c r="C161" s="64" t="s">
        <v>200</v>
      </c>
      <c r="D161" s="81">
        <v>52</v>
      </c>
      <c r="E161" s="82" t="s">
        <v>602</v>
      </c>
      <c r="F161" s="83">
        <v>3213.74</v>
      </c>
      <c r="G161" s="69"/>
      <c r="H161" s="70"/>
      <c r="I161" s="71" t="s">
        <v>39</v>
      </c>
      <c r="J161" s="72">
        <f t="shared" si="14"/>
        <v>1</v>
      </c>
      <c r="K161" s="73" t="s">
        <v>64</v>
      </c>
      <c r="L161" s="73" t="s">
        <v>7</v>
      </c>
      <c r="M161" s="74"/>
      <c r="N161" s="69"/>
      <c r="O161" s="69"/>
      <c r="P161" s="75"/>
      <c r="Q161" s="69"/>
      <c r="R161" s="69"/>
      <c r="S161" s="75"/>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7">
        <f t="shared" si="15"/>
        <v>167114.48</v>
      </c>
      <c r="BB161" s="58">
        <f t="shared" si="16"/>
        <v>167114.48</v>
      </c>
      <c r="BC161" s="57" t="str">
        <f t="shared" si="17"/>
        <v>INR  One Lakh Sixty Seven Thousand One Hundred &amp; Fourteen  and Paise Forty Eight Only</v>
      </c>
      <c r="BD161" s="80"/>
      <c r="BE161" s="80">
        <f t="shared" si="12"/>
        <v>0</v>
      </c>
      <c r="BF161" s="80">
        <f t="shared" si="13"/>
        <v>3213.74</v>
      </c>
      <c r="IC161" s="16"/>
      <c r="ID161" s="16"/>
      <c r="IE161" s="16"/>
      <c r="IF161" s="16"/>
      <c r="IG161" s="16"/>
    </row>
    <row r="162" spans="1:241" s="15" customFormat="1" ht="185.25">
      <c r="A162" s="61">
        <v>150</v>
      </c>
      <c r="B162" s="87" t="s">
        <v>911</v>
      </c>
      <c r="C162" s="64" t="s">
        <v>201</v>
      </c>
      <c r="D162" s="81">
        <v>52</v>
      </c>
      <c r="E162" s="82" t="s">
        <v>602</v>
      </c>
      <c r="F162" s="83">
        <v>3227.31</v>
      </c>
      <c r="G162" s="69"/>
      <c r="H162" s="70"/>
      <c r="I162" s="71" t="s">
        <v>39</v>
      </c>
      <c r="J162" s="72">
        <f t="shared" si="14"/>
        <v>1</v>
      </c>
      <c r="K162" s="73" t="s">
        <v>64</v>
      </c>
      <c r="L162" s="73" t="s">
        <v>7</v>
      </c>
      <c r="M162" s="74"/>
      <c r="N162" s="69"/>
      <c r="O162" s="69"/>
      <c r="P162" s="75"/>
      <c r="Q162" s="69"/>
      <c r="R162" s="69"/>
      <c r="S162" s="75"/>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7">
        <f t="shared" si="15"/>
        <v>167820.12</v>
      </c>
      <c r="BB162" s="58">
        <f t="shared" si="16"/>
        <v>167820.12</v>
      </c>
      <c r="BC162" s="57" t="str">
        <f t="shared" si="17"/>
        <v>INR  One Lakh Sixty Seven Thousand Eight Hundred &amp; Twenty  and Paise Twelve Only</v>
      </c>
      <c r="BD162" s="80"/>
      <c r="BE162" s="80">
        <f t="shared" si="12"/>
        <v>0</v>
      </c>
      <c r="BF162" s="80">
        <f t="shared" si="13"/>
        <v>3227.31</v>
      </c>
      <c r="IC162" s="16"/>
      <c r="ID162" s="16"/>
      <c r="IE162" s="16"/>
      <c r="IF162" s="16"/>
      <c r="IG162" s="16"/>
    </row>
    <row r="163" spans="1:241" s="15" customFormat="1" ht="267" customHeight="1">
      <c r="A163" s="61">
        <v>151</v>
      </c>
      <c r="B163" s="87" t="s">
        <v>912</v>
      </c>
      <c r="C163" s="64" t="s">
        <v>202</v>
      </c>
      <c r="D163" s="81">
        <v>52</v>
      </c>
      <c r="E163" s="82" t="s">
        <v>602</v>
      </c>
      <c r="F163" s="83">
        <v>3240.89</v>
      </c>
      <c r="G163" s="69"/>
      <c r="H163" s="70"/>
      <c r="I163" s="71" t="s">
        <v>39</v>
      </c>
      <c r="J163" s="72">
        <f t="shared" si="14"/>
        <v>1</v>
      </c>
      <c r="K163" s="73" t="s">
        <v>64</v>
      </c>
      <c r="L163" s="73" t="s">
        <v>7</v>
      </c>
      <c r="M163" s="74"/>
      <c r="N163" s="69"/>
      <c r="O163" s="69"/>
      <c r="P163" s="75"/>
      <c r="Q163" s="69"/>
      <c r="R163" s="69"/>
      <c r="S163" s="75"/>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7">
        <f t="shared" si="15"/>
        <v>168526.28</v>
      </c>
      <c r="BB163" s="58">
        <f t="shared" si="16"/>
        <v>168526.28</v>
      </c>
      <c r="BC163" s="57" t="str">
        <f t="shared" si="17"/>
        <v>INR  One Lakh Sixty Eight Thousand Five Hundred &amp; Twenty Six  and Paise Twenty Eight Only</v>
      </c>
      <c r="BD163" s="80"/>
      <c r="BE163" s="80">
        <f t="shared" si="12"/>
        <v>0</v>
      </c>
      <c r="BF163" s="80">
        <f t="shared" si="13"/>
        <v>3240.89</v>
      </c>
      <c r="IC163" s="16"/>
      <c r="ID163" s="16"/>
      <c r="IE163" s="16"/>
      <c r="IF163" s="16"/>
      <c r="IG163" s="16"/>
    </row>
    <row r="164" spans="1:241" s="15" customFormat="1" ht="185.25">
      <c r="A164" s="61">
        <v>152</v>
      </c>
      <c r="B164" s="87" t="s">
        <v>913</v>
      </c>
      <c r="C164" s="64" t="s">
        <v>203</v>
      </c>
      <c r="D164" s="81">
        <v>52</v>
      </c>
      <c r="E164" s="82" t="s">
        <v>602</v>
      </c>
      <c r="F164" s="83">
        <v>3254.46</v>
      </c>
      <c r="G164" s="69"/>
      <c r="H164" s="70"/>
      <c r="I164" s="71" t="s">
        <v>39</v>
      </c>
      <c r="J164" s="72">
        <f t="shared" si="14"/>
        <v>1</v>
      </c>
      <c r="K164" s="73" t="s">
        <v>64</v>
      </c>
      <c r="L164" s="73" t="s">
        <v>7</v>
      </c>
      <c r="M164" s="74"/>
      <c r="N164" s="69"/>
      <c r="O164" s="69"/>
      <c r="P164" s="75"/>
      <c r="Q164" s="69"/>
      <c r="R164" s="69"/>
      <c r="S164" s="75"/>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7">
        <f t="shared" si="15"/>
        <v>169231.92</v>
      </c>
      <c r="BB164" s="58">
        <f t="shared" si="16"/>
        <v>169231.92</v>
      </c>
      <c r="BC164" s="57" t="str">
        <f t="shared" si="17"/>
        <v>INR  One Lakh Sixty Nine Thousand Two Hundred &amp; Thirty One  and Paise Ninety Two Only</v>
      </c>
      <c r="BD164" s="80"/>
      <c r="BE164" s="80">
        <f t="shared" si="12"/>
        <v>0</v>
      </c>
      <c r="BF164" s="80">
        <f t="shared" si="13"/>
        <v>3254.46</v>
      </c>
      <c r="IC164" s="16"/>
      <c r="ID164" s="16"/>
      <c r="IE164" s="16"/>
      <c r="IF164" s="16"/>
      <c r="IG164" s="16"/>
    </row>
    <row r="165" spans="1:241" s="15" customFormat="1" ht="185.25">
      <c r="A165" s="61">
        <v>153</v>
      </c>
      <c r="B165" s="87" t="s">
        <v>914</v>
      </c>
      <c r="C165" s="64" t="s">
        <v>204</v>
      </c>
      <c r="D165" s="81">
        <v>52</v>
      </c>
      <c r="E165" s="82" t="s">
        <v>602</v>
      </c>
      <c r="F165" s="83">
        <v>3268.04</v>
      </c>
      <c r="G165" s="69"/>
      <c r="H165" s="70"/>
      <c r="I165" s="71" t="s">
        <v>39</v>
      </c>
      <c r="J165" s="72">
        <f t="shared" si="14"/>
        <v>1</v>
      </c>
      <c r="K165" s="73" t="s">
        <v>64</v>
      </c>
      <c r="L165" s="73" t="s">
        <v>7</v>
      </c>
      <c r="M165" s="74"/>
      <c r="N165" s="69"/>
      <c r="O165" s="69"/>
      <c r="P165" s="75"/>
      <c r="Q165" s="69"/>
      <c r="R165" s="69"/>
      <c r="S165" s="75"/>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7">
        <f t="shared" si="15"/>
        <v>169938.08</v>
      </c>
      <c r="BB165" s="58">
        <f t="shared" si="16"/>
        <v>169938.08</v>
      </c>
      <c r="BC165" s="57" t="str">
        <f t="shared" si="17"/>
        <v>INR  One Lakh Sixty Nine Thousand Nine Hundred &amp; Thirty Eight  and Paise Eight Only</v>
      </c>
      <c r="BD165" s="80"/>
      <c r="BE165" s="80">
        <f t="shared" si="12"/>
        <v>0</v>
      </c>
      <c r="BF165" s="80">
        <f t="shared" si="13"/>
        <v>3268.04</v>
      </c>
      <c r="IC165" s="16"/>
      <c r="ID165" s="16"/>
      <c r="IE165" s="16"/>
      <c r="IF165" s="16"/>
      <c r="IG165" s="16"/>
    </row>
    <row r="166" spans="1:241" s="15" customFormat="1" ht="185.25">
      <c r="A166" s="61">
        <v>154</v>
      </c>
      <c r="B166" s="87" t="s">
        <v>915</v>
      </c>
      <c r="C166" s="64" t="s">
        <v>205</v>
      </c>
      <c r="D166" s="81">
        <v>52</v>
      </c>
      <c r="E166" s="82" t="s">
        <v>602</v>
      </c>
      <c r="F166" s="83">
        <v>3286.14</v>
      </c>
      <c r="G166" s="69"/>
      <c r="H166" s="70"/>
      <c r="I166" s="71" t="s">
        <v>39</v>
      </c>
      <c r="J166" s="72">
        <f>IF(I166="Less(-)",-1,1)</f>
        <v>1</v>
      </c>
      <c r="K166" s="73" t="s">
        <v>64</v>
      </c>
      <c r="L166" s="73" t="s">
        <v>7</v>
      </c>
      <c r="M166" s="74"/>
      <c r="N166" s="69"/>
      <c r="O166" s="69"/>
      <c r="P166" s="75"/>
      <c r="Q166" s="69"/>
      <c r="R166" s="69"/>
      <c r="S166" s="75"/>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7">
        <f>total_amount_ba($B$2,$D$2,D166,F166,J166,K166,M166)</f>
        <v>170879.28</v>
      </c>
      <c r="BB166" s="58">
        <f>BA166+SUM(N166:AZ166)</f>
        <v>170879.28</v>
      </c>
      <c r="BC166" s="57" t="str">
        <f>SpellNumber(L166,BB166)</f>
        <v>INR  One Lakh Seventy Thousand Eight Hundred &amp; Seventy Nine  and Paise Twenty Eight Only</v>
      </c>
      <c r="BD166" s="80"/>
      <c r="BE166" s="80">
        <f t="shared" si="12"/>
        <v>0</v>
      </c>
      <c r="BF166" s="80">
        <f t="shared" si="13"/>
        <v>3286.14</v>
      </c>
      <c r="IC166" s="16"/>
      <c r="ID166" s="16"/>
      <c r="IE166" s="16"/>
      <c r="IF166" s="16"/>
      <c r="IG166" s="16"/>
    </row>
    <row r="167" spans="1:241" s="15" customFormat="1" ht="185.25">
      <c r="A167" s="61">
        <v>155</v>
      </c>
      <c r="B167" s="87" t="s">
        <v>916</v>
      </c>
      <c r="C167" s="64" t="s">
        <v>206</v>
      </c>
      <c r="D167" s="81">
        <v>20.8</v>
      </c>
      <c r="E167" s="82" t="s">
        <v>602</v>
      </c>
      <c r="F167" s="83">
        <v>3304.24</v>
      </c>
      <c r="G167" s="69"/>
      <c r="H167" s="70"/>
      <c r="I167" s="71" t="s">
        <v>39</v>
      </c>
      <c r="J167" s="72">
        <f t="shared" si="14"/>
        <v>1</v>
      </c>
      <c r="K167" s="73" t="s">
        <v>64</v>
      </c>
      <c r="L167" s="73" t="s">
        <v>7</v>
      </c>
      <c r="M167" s="74"/>
      <c r="N167" s="69"/>
      <c r="O167" s="69"/>
      <c r="P167" s="75"/>
      <c r="Q167" s="69"/>
      <c r="R167" s="69"/>
      <c r="S167" s="75"/>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7">
        <f t="shared" si="15"/>
        <v>68728.19</v>
      </c>
      <c r="BB167" s="58">
        <f t="shared" si="16"/>
        <v>68728.19</v>
      </c>
      <c r="BC167" s="57" t="str">
        <f t="shared" si="17"/>
        <v>INR  Sixty Eight Thousand Seven Hundred &amp; Twenty Eight  and Paise Nineteen Only</v>
      </c>
      <c r="BD167" s="80"/>
      <c r="BE167" s="80">
        <f t="shared" si="12"/>
        <v>0</v>
      </c>
      <c r="BF167" s="80">
        <f t="shared" si="13"/>
        <v>3304.24</v>
      </c>
      <c r="IC167" s="16"/>
      <c r="ID167" s="16"/>
      <c r="IE167" s="16"/>
      <c r="IF167" s="16"/>
      <c r="IG167" s="16"/>
    </row>
    <row r="168" spans="1:241" s="15" customFormat="1" ht="269.25" customHeight="1">
      <c r="A168" s="61">
        <v>156</v>
      </c>
      <c r="B168" s="87" t="s">
        <v>479</v>
      </c>
      <c r="C168" s="64" t="s">
        <v>207</v>
      </c>
      <c r="D168" s="81">
        <v>15</v>
      </c>
      <c r="E168" s="82" t="s">
        <v>602</v>
      </c>
      <c r="F168" s="83">
        <v>3599.48</v>
      </c>
      <c r="G168" s="69"/>
      <c r="H168" s="70"/>
      <c r="I168" s="71" t="s">
        <v>39</v>
      </c>
      <c r="J168" s="72">
        <f t="shared" si="14"/>
        <v>1</v>
      </c>
      <c r="K168" s="73" t="s">
        <v>64</v>
      </c>
      <c r="L168" s="73" t="s">
        <v>7</v>
      </c>
      <c r="M168" s="74"/>
      <c r="N168" s="69"/>
      <c r="O168" s="69"/>
      <c r="P168" s="75"/>
      <c r="Q168" s="69"/>
      <c r="R168" s="69"/>
      <c r="S168" s="75"/>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7">
        <f t="shared" si="15"/>
        <v>53992.2</v>
      </c>
      <c r="BB168" s="58">
        <f t="shared" si="16"/>
        <v>53992.2</v>
      </c>
      <c r="BC168" s="57" t="str">
        <f t="shared" si="17"/>
        <v>INR  Fifty Three Thousand Nine Hundred &amp; Ninety Two  and Paise Twenty Only</v>
      </c>
      <c r="BD168" s="80"/>
      <c r="BE168" s="80">
        <f t="shared" si="12"/>
        <v>0</v>
      </c>
      <c r="BF168" s="80">
        <f t="shared" si="13"/>
        <v>3599.48</v>
      </c>
      <c r="IC168" s="16"/>
      <c r="ID168" s="16"/>
      <c r="IE168" s="16"/>
      <c r="IF168" s="16"/>
      <c r="IG168" s="16"/>
    </row>
    <row r="169" spans="1:241" s="15" customFormat="1" ht="185.25">
      <c r="A169" s="61">
        <v>157</v>
      </c>
      <c r="B169" s="87" t="s">
        <v>576</v>
      </c>
      <c r="C169" s="64" t="s">
        <v>208</v>
      </c>
      <c r="D169" s="81">
        <v>15</v>
      </c>
      <c r="E169" s="82" t="s">
        <v>602</v>
      </c>
      <c r="F169" s="83">
        <v>3613.05</v>
      </c>
      <c r="G169" s="69"/>
      <c r="H169" s="70"/>
      <c r="I169" s="71" t="s">
        <v>39</v>
      </c>
      <c r="J169" s="72">
        <f t="shared" si="14"/>
        <v>1</v>
      </c>
      <c r="K169" s="73" t="s">
        <v>64</v>
      </c>
      <c r="L169" s="73" t="s">
        <v>7</v>
      </c>
      <c r="M169" s="74"/>
      <c r="N169" s="69"/>
      <c r="O169" s="69"/>
      <c r="P169" s="75"/>
      <c r="Q169" s="69"/>
      <c r="R169" s="69"/>
      <c r="S169" s="75"/>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7">
        <f t="shared" si="15"/>
        <v>54195.75</v>
      </c>
      <c r="BB169" s="58">
        <f t="shared" si="16"/>
        <v>54195.75</v>
      </c>
      <c r="BC169" s="57" t="str">
        <f t="shared" si="17"/>
        <v>INR  Fifty Four Thousand One Hundred &amp; Ninety Five  and Paise Seventy Five Only</v>
      </c>
      <c r="BD169" s="80"/>
      <c r="BE169" s="80">
        <f t="shared" si="12"/>
        <v>0</v>
      </c>
      <c r="BF169" s="80">
        <f t="shared" si="13"/>
        <v>3613.05</v>
      </c>
      <c r="IC169" s="16"/>
      <c r="ID169" s="16"/>
      <c r="IE169" s="16"/>
      <c r="IF169" s="16"/>
      <c r="IG169" s="16"/>
    </row>
    <row r="170" spans="1:241" s="15" customFormat="1" ht="185.25">
      <c r="A170" s="61">
        <v>158</v>
      </c>
      <c r="B170" s="87" t="s">
        <v>575</v>
      </c>
      <c r="C170" s="64" t="s">
        <v>209</v>
      </c>
      <c r="D170" s="81">
        <v>15</v>
      </c>
      <c r="E170" s="82" t="s">
        <v>602</v>
      </c>
      <c r="F170" s="83">
        <v>3626.63</v>
      </c>
      <c r="G170" s="69"/>
      <c r="H170" s="70"/>
      <c r="I170" s="71" t="s">
        <v>39</v>
      </c>
      <c r="J170" s="72">
        <f t="shared" si="14"/>
        <v>1</v>
      </c>
      <c r="K170" s="73" t="s">
        <v>64</v>
      </c>
      <c r="L170" s="73" t="s">
        <v>7</v>
      </c>
      <c r="M170" s="74"/>
      <c r="N170" s="69"/>
      <c r="O170" s="69"/>
      <c r="P170" s="75"/>
      <c r="Q170" s="69"/>
      <c r="R170" s="69"/>
      <c r="S170" s="75"/>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7">
        <f t="shared" si="15"/>
        <v>54399.45</v>
      </c>
      <c r="BB170" s="58">
        <f t="shared" si="16"/>
        <v>54399.45</v>
      </c>
      <c r="BC170" s="57" t="str">
        <f t="shared" si="17"/>
        <v>INR  Fifty Four Thousand Three Hundred &amp; Ninety Nine  and Paise Forty Five Only</v>
      </c>
      <c r="BD170" s="80"/>
      <c r="BE170" s="80">
        <f t="shared" si="12"/>
        <v>0</v>
      </c>
      <c r="BF170" s="80">
        <f t="shared" si="13"/>
        <v>3626.63</v>
      </c>
      <c r="IC170" s="16"/>
      <c r="ID170" s="16"/>
      <c r="IE170" s="16"/>
      <c r="IF170" s="16"/>
      <c r="IG170" s="16"/>
    </row>
    <row r="171" spans="1:241" s="15" customFormat="1" ht="185.25">
      <c r="A171" s="61">
        <v>159</v>
      </c>
      <c r="B171" s="87" t="s">
        <v>574</v>
      </c>
      <c r="C171" s="64" t="s">
        <v>210</v>
      </c>
      <c r="D171" s="81">
        <v>15</v>
      </c>
      <c r="E171" s="82" t="s">
        <v>602</v>
      </c>
      <c r="F171" s="83">
        <v>3640.2</v>
      </c>
      <c r="G171" s="69"/>
      <c r="H171" s="70"/>
      <c r="I171" s="71" t="s">
        <v>39</v>
      </c>
      <c r="J171" s="72">
        <f t="shared" si="14"/>
        <v>1</v>
      </c>
      <c r="K171" s="73" t="s">
        <v>64</v>
      </c>
      <c r="L171" s="73" t="s">
        <v>7</v>
      </c>
      <c r="M171" s="74"/>
      <c r="N171" s="69"/>
      <c r="O171" s="69"/>
      <c r="P171" s="75"/>
      <c r="Q171" s="69"/>
      <c r="R171" s="69"/>
      <c r="S171" s="75"/>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7">
        <f t="shared" si="15"/>
        <v>54603</v>
      </c>
      <c r="BB171" s="58">
        <f t="shared" si="16"/>
        <v>54603</v>
      </c>
      <c r="BC171" s="57" t="str">
        <f t="shared" si="17"/>
        <v>INR  Fifty Four Thousand Six Hundred &amp; Three  Only</v>
      </c>
      <c r="BD171" s="80"/>
      <c r="BE171" s="80">
        <f t="shared" si="12"/>
        <v>0</v>
      </c>
      <c r="BF171" s="80">
        <f t="shared" si="13"/>
        <v>3640.2</v>
      </c>
      <c r="IC171" s="16"/>
      <c r="ID171" s="16"/>
      <c r="IE171" s="16"/>
      <c r="IF171" s="16"/>
      <c r="IG171" s="16"/>
    </row>
    <row r="172" spans="1:241" s="15" customFormat="1" ht="185.25">
      <c r="A172" s="61">
        <v>160</v>
      </c>
      <c r="B172" s="87" t="s">
        <v>573</v>
      </c>
      <c r="C172" s="64" t="s">
        <v>211</v>
      </c>
      <c r="D172" s="81">
        <v>15</v>
      </c>
      <c r="E172" s="82" t="s">
        <v>602</v>
      </c>
      <c r="F172" s="83">
        <v>3653.78</v>
      </c>
      <c r="G172" s="69"/>
      <c r="H172" s="70"/>
      <c r="I172" s="71" t="s">
        <v>39</v>
      </c>
      <c r="J172" s="72">
        <f t="shared" si="14"/>
        <v>1</v>
      </c>
      <c r="K172" s="73" t="s">
        <v>64</v>
      </c>
      <c r="L172" s="73" t="s">
        <v>7</v>
      </c>
      <c r="M172" s="74"/>
      <c r="N172" s="69"/>
      <c r="O172" s="69"/>
      <c r="P172" s="75"/>
      <c r="Q172" s="69"/>
      <c r="R172" s="69"/>
      <c r="S172" s="75"/>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7">
        <f t="shared" si="15"/>
        <v>54806.7</v>
      </c>
      <c r="BB172" s="58">
        <f t="shared" si="16"/>
        <v>54806.7</v>
      </c>
      <c r="BC172" s="57" t="str">
        <f t="shared" si="17"/>
        <v>INR  Fifty Four Thousand Eight Hundred &amp; Six  and Paise Seventy Only</v>
      </c>
      <c r="BD172" s="80"/>
      <c r="BE172" s="80">
        <f t="shared" si="12"/>
        <v>0</v>
      </c>
      <c r="BF172" s="80">
        <f t="shared" si="13"/>
        <v>3653.78</v>
      </c>
      <c r="IC172" s="16"/>
      <c r="ID172" s="16"/>
      <c r="IE172" s="16"/>
      <c r="IF172" s="16"/>
      <c r="IG172" s="16"/>
    </row>
    <row r="173" spans="1:241" s="15" customFormat="1" ht="267.75" customHeight="1">
      <c r="A173" s="61">
        <v>161</v>
      </c>
      <c r="B173" s="87" t="s">
        <v>572</v>
      </c>
      <c r="C173" s="64" t="s">
        <v>212</v>
      </c>
      <c r="D173" s="81">
        <v>15</v>
      </c>
      <c r="E173" s="82" t="s">
        <v>602</v>
      </c>
      <c r="F173" s="83">
        <v>3671.88</v>
      </c>
      <c r="G173" s="69"/>
      <c r="H173" s="70"/>
      <c r="I173" s="71" t="s">
        <v>39</v>
      </c>
      <c r="J173" s="72">
        <f t="shared" si="14"/>
        <v>1</v>
      </c>
      <c r="K173" s="73" t="s">
        <v>64</v>
      </c>
      <c r="L173" s="73" t="s">
        <v>7</v>
      </c>
      <c r="M173" s="74"/>
      <c r="N173" s="69"/>
      <c r="O173" s="69"/>
      <c r="P173" s="75"/>
      <c r="Q173" s="69"/>
      <c r="R173" s="69"/>
      <c r="S173" s="75"/>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7">
        <f t="shared" si="15"/>
        <v>55078.2</v>
      </c>
      <c r="BB173" s="58">
        <f t="shared" si="16"/>
        <v>55078.2</v>
      </c>
      <c r="BC173" s="57" t="str">
        <f t="shared" si="17"/>
        <v>INR  Fifty Five Thousand  &amp;Seventy Eight  and Paise Twenty Only</v>
      </c>
      <c r="BD173" s="80"/>
      <c r="BE173" s="80">
        <f t="shared" si="12"/>
        <v>0</v>
      </c>
      <c r="BF173" s="80">
        <f t="shared" si="13"/>
        <v>3671.88</v>
      </c>
      <c r="IC173" s="16"/>
      <c r="ID173" s="16"/>
      <c r="IE173" s="16"/>
      <c r="IF173" s="16"/>
      <c r="IG173" s="16"/>
    </row>
    <row r="174" spans="1:241" s="15" customFormat="1" ht="146.25" customHeight="1">
      <c r="A174" s="61">
        <v>162</v>
      </c>
      <c r="B174" s="87" t="s">
        <v>480</v>
      </c>
      <c r="C174" s="64" t="s">
        <v>213</v>
      </c>
      <c r="D174" s="81">
        <v>245</v>
      </c>
      <c r="E174" s="82" t="s">
        <v>602</v>
      </c>
      <c r="F174" s="83">
        <v>1158.35</v>
      </c>
      <c r="G174" s="69"/>
      <c r="H174" s="70"/>
      <c r="I174" s="71" t="s">
        <v>39</v>
      </c>
      <c r="J174" s="72">
        <f t="shared" si="14"/>
        <v>1</v>
      </c>
      <c r="K174" s="73" t="s">
        <v>64</v>
      </c>
      <c r="L174" s="73" t="s">
        <v>7</v>
      </c>
      <c r="M174" s="74"/>
      <c r="N174" s="69"/>
      <c r="O174" s="69"/>
      <c r="P174" s="75"/>
      <c r="Q174" s="69"/>
      <c r="R174" s="69"/>
      <c r="S174" s="75"/>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7">
        <f t="shared" si="15"/>
        <v>283795.75</v>
      </c>
      <c r="BB174" s="58">
        <f t="shared" si="16"/>
        <v>283795.75</v>
      </c>
      <c r="BC174" s="57" t="str">
        <f t="shared" si="17"/>
        <v>INR  Two Lakh Eighty Three Thousand Seven Hundred &amp; Ninety Five  and Paise Seventy Five Only</v>
      </c>
      <c r="BD174" s="80"/>
      <c r="BE174" s="80">
        <f t="shared" si="12"/>
        <v>0</v>
      </c>
      <c r="BF174" s="80">
        <f t="shared" si="13"/>
        <v>1158.35</v>
      </c>
      <c r="IC174" s="16"/>
      <c r="ID174" s="16"/>
      <c r="IE174" s="16"/>
      <c r="IF174" s="16"/>
      <c r="IG174" s="16"/>
    </row>
    <row r="175" spans="1:241" s="15" customFormat="1" ht="147.75" customHeight="1">
      <c r="A175" s="61">
        <v>163</v>
      </c>
      <c r="B175" s="87" t="s">
        <v>917</v>
      </c>
      <c r="C175" s="64" t="s">
        <v>214</v>
      </c>
      <c r="D175" s="81">
        <v>150</v>
      </c>
      <c r="E175" s="82" t="s">
        <v>602</v>
      </c>
      <c r="F175" s="83">
        <v>1171.92</v>
      </c>
      <c r="G175" s="69"/>
      <c r="H175" s="70"/>
      <c r="I175" s="71" t="s">
        <v>39</v>
      </c>
      <c r="J175" s="72">
        <f t="shared" si="14"/>
        <v>1</v>
      </c>
      <c r="K175" s="73" t="s">
        <v>64</v>
      </c>
      <c r="L175" s="73" t="s">
        <v>7</v>
      </c>
      <c r="M175" s="74"/>
      <c r="N175" s="69"/>
      <c r="O175" s="69"/>
      <c r="P175" s="75"/>
      <c r="Q175" s="69"/>
      <c r="R175" s="69"/>
      <c r="S175" s="75"/>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7">
        <f t="shared" si="15"/>
        <v>175788</v>
      </c>
      <c r="BB175" s="58">
        <f t="shared" si="16"/>
        <v>175788</v>
      </c>
      <c r="BC175" s="57" t="str">
        <f t="shared" si="17"/>
        <v>INR  One Lakh Seventy Five Thousand Seven Hundred &amp; Eighty Eight  Only</v>
      </c>
      <c r="BD175" s="80"/>
      <c r="BE175" s="80">
        <f t="shared" si="12"/>
        <v>0</v>
      </c>
      <c r="BF175" s="80">
        <f t="shared" si="13"/>
        <v>1171.92</v>
      </c>
      <c r="IC175" s="16"/>
      <c r="ID175" s="16"/>
      <c r="IE175" s="16"/>
      <c r="IF175" s="16"/>
      <c r="IG175" s="16"/>
    </row>
    <row r="176" spans="1:241" s="15" customFormat="1" ht="203.25" customHeight="1">
      <c r="A176" s="61">
        <v>164</v>
      </c>
      <c r="B176" s="87" t="s">
        <v>577</v>
      </c>
      <c r="C176" s="64" t="s">
        <v>215</v>
      </c>
      <c r="D176" s="81">
        <v>30</v>
      </c>
      <c r="E176" s="82" t="s">
        <v>602</v>
      </c>
      <c r="F176" s="83">
        <v>1312.19</v>
      </c>
      <c r="G176" s="69"/>
      <c r="H176" s="70"/>
      <c r="I176" s="71" t="s">
        <v>39</v>
      </c>
      <c r="J176" s="72">
        <f t="shared" si="14"/>
        <v>1</v>
      </c>
      <c r="K176" s="73" t="s">
        <v>64</v>
      </c>
      <c r="L176" s="73" t="s">
        <v>7</v>
      </c>
      <c r="M176" s="74"/>
      <c r="N176" s="69"/>
      <c r="O176" s="69"/>
      <c r="P176" s="75"/>
      <c r="Q176" s="69"/>
      <c r="R176" s="69"/>
      <c r="S176" s="75"/>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7">
        <f t="shared" si="15"/>
        <v>39365.7</v>
      </c>
      <c r="BB176" s="58">
        <f t="shared" si="16"/>
        <v>39365.7</v>
      </c>
      <c r="BC176" s="57" t="str">
        <f t="shared" si="17"/>
        <v>INR  Thirty Nine Thousand Three Hundred &amp; Sixty Five  and Paise Seventy Only</v>
      </c>
      <c r="BD176" s="80"/>
      <c r="BE176" s="80">
        <f t="shared" si="12"/>
        <v>0</v>
      </c>
      <c r="BF176" s="80">
        <f t="shared" si="13"/>
        <v>1312.19</v>
      </c>
      <c r="IC176" s="16"/>
      <c r="ID176" s="16"/>
      <c r="IE176" s="16"/>
      <c r="IF176" s="16"/>
      <c r="IG176" s="16"/>
    </row>
    <row r="177" spans="1:241" s="15" customFormat="1" ht="150">
      <c r="A177" s="61">
        <v>165</v>
      </c>
      <c r="B177" s="87" t="s">
        <v>918</v>
      </c>
      <c r="C177" s="64" t="s">
        <v>216</v>
      </c>
      <c r="D177" s="81">
        <v>10</v>
      </c>
      <c r="E177" s="82" t="s">
        <v>602</v>
      </c>
      <c r="F177" s="83">
        <v>1325.77</v>
      </c>
      <c r="G177" s="69"/>
      <c r="H177" s="70"/>
      <c r="I177" s="71" t="s">
        <v>39</v>
      </c>
      <c r="J177" s="72">
        <f t="shared" si="14"/>
        <v>1</v>
      </c>
      <c r="K177" s="73" t="s">
        <v>64</v>
      </c>
      <c r="L177" s="73" t="s">
        <v>7</v>
      </c>
      <c r="M177" s="74"/>
      <c r="N177" s="69"/>
      <c r="O177" s="69"/>
      <c r="P177" s="75"/>
      <c r="Q177" s="69"/>
      <c r="R177" s="69"/>
      <c r="S177" s="75"/>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7">
        <f t="shared" si="15"/>
        <v>13257.7</v>
      </c>
      <c r="BB177" s="58">
        <f t="shared" si="16"/>
        <v>13257.7</v>
      </c>
      <c r="BC177" s="57" t="str">
        <f t="shared" si="17"/>
        <v>INR  Thirteen Thousand Two Hundred &amp; Fifty Seven  and Paise Seventy Only</v>
      </c>
      <c r="BD177" s="80"/>
      <c r="BE177" s="80">
        <f t="shared" si="12"/>
        <v>0</v>
      </c>
      <c r="BF177" s="80">
        <f t="shared" si="13"/>
        <v>1325.77</v>
      </c>
      <c r="IC177" s="16"/>
      <c r="ID177" s="16"/>
      <c r="IE177" s="16"/>
      <c r="IF177" s="16"/>
      <c r="IG177" s="16"/>
    </row>
    <row r="178" spans="1:241" s="15" customFormat="1" ht="39" customHeight="1">
      <c r="A178" s="61">
        <v>166</v>
      </c>
      <c r="B178" s="87" t="s">
        <v>295</v>
      </c>
      <c r="C178" s="64" t="s">
        <v>217</v>
      </c>
      <c r="D178" s="81">
        <v>40</v>
      </c>
      <c r="E178" s="82" t="s">
        <v>602</v>
      </c>
      <c r="F178" s="83">
        <v>236.42</v>
      </c>
      <c r="G178" s="69"/>
      <c r="H178" s="70"/>
      <c r="I178" s="71" t="s">
        <v>39</v>
      </c>
      <c r="J178" s="72">
        <f t="shared" si="14"/>
        <v>1</v>
      </c>
      <c r="K178" s="73" t="s">
        <v>64</v>
      </c>
      <c r="L178" s="73" t="s">
        <v>7</v>
      </c>
      <c r="M178" s="74"/>
      <c r="N178" s="69"/>
      <c r="O178" s="69"/>
      <c r="P178" s="75"/>
      <c r="Q178" s="69"/>
      <c r="R178" s="69"/>
      <c r="S178" s="75"/>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7">
        <f t="shared" si="15"/>
        <v>9456.8</v>
      </c>
      <c r="BB178" s="58">
        <f t="shared" si="16"/>
        <v>9456.8</v>
      </c>
      <c r="BC178" s="57" t="str">
        <f t="shared" si="17"/>
        <v>INR  Nine Thousand Four Hundred &amp; Fifty Six  and Paise Eighty Only</v>
      </c>
      <c r="BD178" s="80"/>
      <c r="BE178" s="80">
        <f t="shared" si="12"/>
        <v>0</v>
      </c>
      <c r="BF178" s="80">
        <f t="shared" si="13"/>
        <v>236.42</v>
      </c>
      <c r="IC178" s="16"/>
      <c r="ID178" s="16"/>
      <c r="IE178" s="16"/>
      <c r="IF178" s="16"/>
      <c r="IG178" s="16"/>
    </row>
    <row r="179" spans="1:241" s="15" customFormat="1" ht="142.5">
      <c r="A179" s="61">
        <v>167</v>
      </c>
      <c r="B179" s="87" t="s">
        <v>481</v>
      </c>
      <c r="C179" s="64" t="s">
        <v>218</v>
      </c>
      <c r="D179" s="81">
        <v>44.88</v>
      </c>
      <c r="E179" s="82" t="s">
        <v>291</v>
      </c>
      <c r="F179" s="83">
        <v>2668.5</v>
      </c>
      <c r="G179" s="69"/>
      <c r="H179" s="70"/>
      <c r="I179" s="71" t="s">
        <v>39</v>
      </c>
      <c r="J179" s="72">
        <f t="shared" si="14"/>
        <v>1</v>
      </c>
      <c r="K179" s="73" t="s">
        <v>64</v>
      </c>
      <c r="L179" s="73" t="s">
        <v>7</v>
      </c>
      <c r="M179" s="74"/>
      <c r="N179" s="69"/>
      <c r="O179" s="69"/>
      <c r="P179" s="75"/>
      <c r="Q179" s="69"/>
      <c r="R179" s="69"/>
      <c r="S179" s="75"/>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7">
        <f t="shared" si="15"/>
        <v>119762.28</v>
      </c>
      <c r="BB179" s="58">
        <f t="shared" si="16"/>
        <v>119762.28</v>
      </c>
      <c r="BC179" s="57" t="str">
        <f t="shared" si="17"/>
        <v>INR  One Lakh Nineteen Thousand Seven Hundred &amp; Sixty Two  and Paise Twenty Eight Only</v>
      </c>
      <c r="BD179" s="80"/>
      <c r="BE179" s="80">
        <f t="shared" si="12"/>
        <v>0</v>
      </c>
      <c r="BF179" s="80">
        <f t="shared" si="13"/>
        <v>2668.5</v>
      </c>
      <c r="IC179" s="16"/>
      <c r="ID179" s="16"/>
      <c r="IE179" s="16"/>
      <c r="IF179" s="16"/>
      <c r="IG179" s="16"/>
    </row>
    <row r="180" spans="1:241" s="15" customFormat="1" ht="142.5">
      <c r="A180" s="61">
        <v>168</v>
      </c>
      <c r="B180" s="87" t="s">
        <v>482</v>
      </c>
      <c r="C180" s="64" t="s">
        <v>219</v>
      </c>
      <c r="D180" s="81">
        <v>73.92</v>
      </c>
      <c r="E180" s="82" t="s">
        <v>291</v>
      </c>
      <c r="F180" s="83">
        <v>2684.34</v>
      </c>
      <c r="G180" s="69"/>
      <c r="H180" s="70"/>
      <c r="I180" s="71" t="s">
        <v>39</v>
      </c>
      <c r="J180" s="72">
        <f t="shared" si="14"/>
        <v>1</v>
      </c>
      <c r="K180" s="73" t="s">
        <v>64</v>
      </c>
      <c r="L180" s="73" t="s">
        <v>7</v>
      </c>
      <c r="M180" s="74"/>
      <c r="N180" s="69"/>
      <c r="O180" s="69"/>
      <c r="P180" s="75"/>
      <c r="Q180" s="69"/>
      <c r="R180" s="69"/>
      <c r="S180" s="75"/>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7">
        <f t="shared" si="15"/>
        <v>198426.41</v>
      </c>
      <c r="BB180" s="58">
        <f t="shared" si="16"/>
        <v>198426.41</v>
      </c>
      <c r="BC180" s="57" t="str">
        <f t="shared" si="17"/>
        <v>INR  One Lakh Ninety Eight Thousand Four Hundred &amp; Twenty Six  and Paise Forty One Only</v>
      </c>
      <c r="BD180" s="80"/>
      <c r="BE180" s="80">
        <f t="shared" si="12"/>
        <v>0</v>
      </c>
      <c r="BF180" s="80">
        <f t="shared" si="13"/>
        <v>2684.34</v>
      </c>
      <c r="IC180" s="16"/>
      <c r="ID180" s="16"/>
      <c r="IE180" s="16"/>
      <c r="IF180" s="16"/>
      <c r="IG180" s="16"/>
    </row>
    <row r="181" spans="1:241" s="15" customFormat="1" ht="142.5">
      <c r="A181" s="61">
        <v>169</v>
      </c>
      <c r="B181" s="87" t="s">
        <v>483</v>
      </c>
      <c r="C181" s="64" t="s">
        <v>220</v>
      </c>
      <c r="D181" s="81">
        <v>73.92</v>
      </c>
      <c r="E181" s="82" t="s">
        <v>291</v>
      </c>
      <c r="F181" s="83">
        <v>2700.17</v>
      </c>
      <c r="G181" s="69"/>
      <c r="H181" s="70"/>
      <c r="I181" s="71" t="s">
        <v>39</v>
      </c>
      <c r="J181" s="72">
        <f t="shared" si="14"/>
        <v>1</v>
      </c>
      <c r="K181" s="73" t="s">
        <v>64</v>
      </c>
      <c r="L181" s="73" t="s">
        <v>7</v>
      </c>
      <c r="M181" s="74"/>
      <c r="N181" s="69"/>
      <c r="O181" s="69"/>
      <c r="P181" s="75"/>
      <c r="Q181" s="69"/>
      <c r="R181" s="69"/>
      <c r="S181" s="75"/>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7">
        <f t="shared" si="15"/>
        <v>199596.57</v>
      </c>
      <c r="BB181" s="58">
        <f t="shared" si="16"/>
        <v>199596.57</v>
      </c>
      <c r="BC181" s="57" t="str">
        <f t="shared" si="17"/>
        <v>INR  One Lakh Ninety Nine Thousand Five Hundred &amp; Ninety Six  and Paise Fifty Seven Only</v>
      </c>
      <c r="BD181" s="80"/>
      <c r="BE181" s="80">
        <f t="shared" si="12"/>
        <v>0</v>
      </c>
      <c r="BF181" s="80">
        <f t="shared" si="13"/>
        <v>2700.17</v>
      </c>
      <c r="IC181" s="16"/>
      <c r="ID181" s="16"/>
      <c r="IE181" s="16"/>
      <c r="IF181" s="16"/>
      <c r="IG181" s="16"/>
    </row>
    <row r="182" spans="1:241" s="15" customFormat="1" ht="142.5">
      <c r="A182" s="61">
        <v>170</v>
      </c>
      <c r="B182" s="87" t="s">
        <v>484</v>
      </c>
      <c r="C182" s="64" t="s">
        <v>221</v>
      </c>
      <c r="D182" s="81">
        <v>73.92</v>
      </c>
      <c r="E182" s="82" t="s">
        <v>291</v>
      </c>
      <c r="F182" s="83">
        <v>2716.01</v>
      </c>
      <c r="G182" s="69"/>
      <c r="H182" s="70"/>
      <c r="I182" s="71" t="s">
        <v>39</v>
      </c>
      <c r="J182" s="72">
        <f t="shared" si="14"/>
        <v>1</v>
      </c>
      <c r="K182" s="73" t="s">
        <v>64</v>
      </c>
      <c r="L182" s="73" t="s">
        <v>7</v>
      </c>
      <c r="M182" s="74"/>
      <c r="N182" s="69"/>
      <c r="O182" s="69"/>
      <c r="P182" s="75"/>
      <c r="Q182" s="69"/>
      <c r="R182" s="69"/>
      <c r="S182" s="75"/>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7">
        <f t="shared" si="15"/>
        <v>200767.46</v>
      </c>
      <c r="BB182" s="58">
        <f t="shared" si="16"/>
        <v>200767.46</v>
      </c>
      <c r="BC182" s="57" t="str">
        <f t="shared" si="17"/>
        <v>INR  Two Lakh Seven Hundred &amp; Sixty Seven  and Paise Forty Six Only</v>
      </c>
      <c r="BD182" s="80"/>
      <c r="BE182" s="80">
        <f t="shared" si="12"/>
        <v>0</v>
      </c>
      <c r="BF182" s="80">
        <f t="shared" si="13"/>
        <v>2716.01</v>
      </c>
      <c r="IC182" s="16"/>
      <c r="ID182" s="16"/>
      <c r="IE182" s="16"/>
      <c r="IF182" s="16"/>
      <c r="IG182" s="16"/>
    </row>
    <row r="183" spans="1:241" s="15" customFormat="1" ht="197.25" customHeight="1">
      <c r="A183" s="61">
        <v>171</v>
      </c>
      <c r="B183" s="87" t="s">
        <v>485</v>
      </c>
      <c r="C183" s="64" t="s">
        <v>222</v>
      </c>
      <c r="D183" s="81">
        <v>76.56</v>
      </c>
      <c r="E183" s="82" t="s">
        <v>291</v>
      </c>
      <c r="F183" s="83">
        <v>2731.85</v>
      </c>
      <c r="G183" s="69"/>
      <c r="H183" s="70"/>
      <c r="I183" s="71" t="s">
        <v>39</v>
      </c>
      <c r="J183" s="72">
        <f t="shared" si="14"/>
        <v>1</v>
      </c>
      <c r="K183" s="73" t="s">
        <v>64</v>
      </c>
      <c r="L183" s="73" t="s">
        <v>7</v>
      </c>
      <c r="M183" s="74"/>
      <c r="N183" s="69"/>
      <c r="O183" s="69"/>
      <c r="P183" s="75"/>
      <c r="Q183" s="69"/>
      <c r="R183" s="69"/>
      <c r="S183" s="75"/>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7">
        <f t="shared" si="15"/>
        <v>209150.44</v>
      </c>
      <c r="BB183" s="58">
        <f t="shared" si="16"/>
        <v>209150.44</v>
      </c>
      <c r="BC183" s="57" t="str">
        <f t="shared" si="17"/>
        <v>INR  Two Lakh Nine Thousand One Hundred &amp; Fifty  and Paise Forty Four Only</v>
      </c>
      <c r="BD183" s="80"/>
      <c r="BE183" s="80">
        <f t="shared" si="12"/>
        <v>0</v>
      </c>
      <c r="BF183" s="80">
        <f t="shared" si="13"/>
        <v>2731.85</v>
      </c>
      <c r="IC183" s="16"/>
      <c r="ID183" s="16"/>
      <c r="IE183" s="16"/>
      <c r="IF183" s="16"/>
      <c r="IG183" s="16"/>
    </row>
    <row r="184" spans="1:241" s="15" customFormat="1" ht="206.25" customHeight="1">
      <c r="A184" s="61">
        <v>172</v>
      </c>
      <c r="B184" s="87" t="s">
        <v>486</v>
      </c>
      <c r="C184" s="64" t="s">
        <v>223</v>
      </c>
      <c r="D184" s="81">
        <v>73.92</v>
      </c>
      <c r="E184" s="82" t="s">
        <v>291</v>
      </c>
      <c r="F184" s="83">
        <v>2752.21</v>
      </c>
      <c r="G184" s="69"/>
      <c r="H184" s="70"/>
      <c r="I184" s="71" t="s">
        <v>39</v>
      </c>
      <c r="J184" s="72">
        <f t="shared" si="14"/>
        <v>1</v>
      </c>
      <c r="K184" s="73" t="s">
        <v>64</v>
      </c>
      <c r="L184" s="73" t="s">
        <v>7</v>
      </c>
      <c r="M184" s="74"/>
      <c r="N184" s="69"/>
      <c r="O184" s="69"/>
      <c r="P184" s="75"/>
      <c r="Q184" s="69"/>
      <c r="R184" s="69"/>
      <c r="S184" s="75"/>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7">
        <f t="shared" si="15"/>
        <v>203443.36</v>
      </c>
      <c r="BB184" s="58">
        <f t="shared" si="16"/>
        <v>203443.36</v>
      </c>
      <c r="BC184" s="57" t="str">
        <f t="shared" si="17"/>
        <v>INR  Two Lakh Three Thousand Four Hundred &amp; Forty Three  and Paise Thirty Six Only</v>
      </c>
      <c r="BD184" s="80"/>
      <c r="BE184" s="80">
        <f t="shared" si="12"/>
        <v>0</v>
      </c>
      <c r="BF184" s="80">
        <f t="shared" si="13"/>
        <v>2752.21</v>
      </c>
      <c r="IC184" s="16"/>
      <c r="ID184" s="16"/>
      <c r="IE184" s="16"/>
      <c r="IF184" s="16"/>
      <c r="IG184" s="16"/>
    </row>
    <row r="185" spans="1:241" s="15" customFormat="1" ht="128.25">
      <c r="A185" s="61">
        <v>173</v>
      </c>
      <c r="B185" s="87" t="s">
        <v>487</v>
      </c>
      <c r="C185" s="64" t="s">
        <v>224</v>
      </c>
      <c r="D185" s="81">
        <v>5</v>
      </c>
      <c r="E185" s="82" t="s">
        <v>602</v>
      </c>
      <c r="F185" s="83">
        <v>4898.1</v>
      </c>
      <c r="G185" s="69"/>
      <c r="H185" s="70"/>
      <c r="I185" s="71" t="s">
        <v>39</v>
      </c>
      <c r="J185" s="72">
        <f>IF(I185="Less(-)",-1,1)</f>
        <v>1</v>
      </c>
      <c r="K185" s="73" t="s">
        <v>64</v>
      </c>
      <c r="L185" s="73" t="s">
        <v>7</v>
      </c>
      <c r="M185" s="74"/>
      <c r="N185" s="69"/>
      <c r="O185" s="69"/>
      <c r="P185" s="75"/>
      <c r="Q185" s="69"/>
      <c r="R185" s="69"/>
      <c r="S185" s="75"/>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7">
        <f>total_amount_ba($B$2,$D$2,D185,F185,J185,K185,M185)</f>
        <v>24490.5</v>
      </c>
      <c r="BB185" s="58">
        <f>BA185+SUM(N185:AZ185)</f>
        <v>24490.5</v>
      </c>
      <c r="BC185" s="57" t="str">
        <f>SpellNumber(L185,BB185)</f>
        <v>INR  Twenty Four Thousand Four Hundred &amp; Ninety  and Paise Fifty Only</v>
      </c>
      <c r="BD185" s="80"/>
      <c r="BE185" s="80">
        <f t="shared" si="12"/>
        <v>0</v>
      </c>
      <c r="BF185" s="80">
        <f t="shared" si="13"/>
        <v>4898.1</v>
      </c>
      <c r="IC185" s="16"/>
      <c r="ID185" s="16"/>
      <c r="IE185" s="16"/>
      <c r="IF185" s="16"/>
      <c r="IG185" s="16"/>
    </row>
    <row r="186" spans="1:241" s="15" customFormat="1" ht="67.5">
      <c r="A186" s="61">
        <v>174</v>
      </c>
      <c r="B186" s="87" t="s">
        <v>900</v>
      </c>
      <c r="C186" s="64" t="s">
        <v>225</v>
      </c>
      <c r="D186" s="81">
        <v>1084.512</v>
      </c>
      <c r="E186" s="82" t="s">
        <v>602</v>
      </c>
      <c r="F186" s="83">
        <v>42.99</v>
      </c>
      <c r="G186" s="69"/>
      <c r="H186" s="70"/>
      <c r="I186" s="71" t="s">
        <v>39</v>
      </c>
      <c r="J186" s="72">
        <f t="shared" si="14"/>
        <v>1</v>
      </c>
      <c r="K186" s="73" t="s">
        <v>64</v>
      </c>
      <c r="L186" s="73" t="s">
        <v>7</v>
      </c>
      <c r="M186" s="74"/>
      <c r="N186" s="69"/>
      <c r="O186" s="69"/>
      <c r="P186" s="75"/>
      <c r="Q186" s="69"/>
      <c r="R186" s="69"/>
      <c r="S186" s="75"/>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7">
        <f t="shared" si="15"/>
        <v>46623.17</v>
      </c>
      <c r="BB186" s="58">
        <f t="shared" si="16"/>
        <v>46623.17</v>
      </c>
      <c r="BC186" s="57" t="str">
        <f t="shared" si="17"/>
        <v>INR  Forty Six Thousand Six Hundred &amp; Twenty Three  and Paise Seventeen Only</v>
      </c>
      <c r="BD186" s="80"/>
      <c r="BE186" s="80">
        <f t="shared" si="12"/>
        <v>0</v>
      </c>
      <c r="BF186" s="80">
        <f t="shared" si="13"/>
        <v>42.99</v>
      </c>
      <c r="IC186" s="16"/>
      <c r="ID186" s="16"/>
      <c r="IE186" s="16"/>
      <c r="IF186" s="16"/>
      <c r="IG186" s="16"/>
    </row>
    <row r="187" spans="1:241" s="15" customFormat="1" ht="123" customHeight="1">
      <c r="A187" s="61">
        <v>175</v>
      </c>
      <c r="B187" s="87" t="s">
        <v>907</v>
      </c>
      <c r="C187" s="64" t="s">
        <v>226</v>
      </c>
      <c r="D187" s="81">
        <v>1084.512</v>
      </c>
      <c r="E187" s="82" t="s">
        <v>602</v>
      </c>
      <c r="F187" s="83">
        <v>91.63</v>
      </c>
      <c r="G187" s="69"/>
      <c r="H187" s="70"/>
      <c r="I187" s="71" t="s">
        <v>39</v>
      </c>
      <c r="J187" s="72">
        <f t="shared" si="14"/>
        <v>1</v>
      </c>
      <c r="K187" s="73" t="s">
        <v>64</v>
      </c>
      <c r="L187" s="73" t="s">
        <v>7</v>
      </c>
      <c r="M187" s="74"/>
      <c r="N187" s="69"/>
      <c r="O187" s="69"/>
      <c r="P187" s="75"/>
      <c r="Q187" s="69"/>
      <c r="R187" s="69"/>
      <c r="S187" s="75"/>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7">
        <f t="shared" si="15"/>
        <v>99373.83</v>
      </c>
      <c r="BB187" s="58">
        <f t="shared" si="16"/>
        <v>99373.83</v>
      </c>
      <c r="BC187" s="57" t="str">
        <f t="shared" si="17"/>
        <v>INR  Ninety Nine Thousand Three Hundred &amp; Seventy Three  and Paise Eighty Three Only</v>
      </c>
      <c r="BD187" s="80"/>
      <c r="BE187" s="80">
        <f t="shared" si="12"/>
        <v>0</v>
      </c>
      <c r="BF187" s="80">
        <f t="shared" si="13"/>
        <v>91.63</v>
      </c>
      <c r="IC187" s="16"/>
      <c r="ID187" s="16"/>
      <c r="IE187" s="16"/>
      <c r="IF187" s="16"/>
      <c r="IG187" s="16"/>
    </row>
    <row r="188" spans="1:241" s="15" customFormat="1" ht="118.5" customHeight="1">
      <c r="A188" s="61">
        <v>176</v>
      </c>
      <c r="B188" s="87" t="s">
        <v>488</v>
      </c>
      <c r="C188" s="64" t="s">
        <v>227</v>
      </c>
      <c r="D188" s="81">
        <v>0.701</v>
      </c>
      <c r="E188" s="82" t="s">
        <v>600</v>
      </c>
      <c r="F188" s="83">
        <v>94136.2</v>
      </c>
      <c r="G188" s="69"/>
      <c r="H188" s="70"/>
      <c r="I188" s="71" t="s">
        <v>39</v>
      </c>
      <c r="J188" s="72">
        <f t="shared" si="14"/>
        <v>1</v>
      </c>
      <c r="K188" s="73" t="s">
        <v>64</v>
      </c>
      <c r="L188" s="73" t="s">
        <v>7</v>
      </c>
      <c r="M188" s="74"/>
      <c r="N188" s="69"/>
      <c r="O188" s="69"/>
      <c r="P188" s="75"/>
      <c r="Q188" s="69"/>
      <c r="R188" s="69"/>
      <c r="S188" s="75"/>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7">
        <f t="shared" si="15"/>
        <v>65989.48</v>
      </c>
      <c r="BB188" s="58">
        <f t="shared" si="16"/>
        <v>65989.48</v>
      </c>
      <c r="BC188" s="57" t="str">
        <f t="shared" si="17"/>
        <v>INR  Sixty Five Thousand Nine Hundred &amp; Eighty Nine  and Paise Forty Eight Only</v>
      </c>
      <c r="BD188" s="80"/>
      <c r="BE188" s="80">
        <f t="shared" si="12"/>
        <v>0</v>
      </c>
      <c r="BF188" s="80">
        <f t="shared" si="13"/>
        <v>94136.2</v>
      </c>
      <c r="IC188" s="16"/>
      <c r="ID188" s="16"/>
      <c r="IE188" s="16"/>
      <c r="IF188" s="16"/>
      <c r="IG188" s="16"/>
    </row>
    <row r="189" spans="1:241" s="15" customFormat="1" ht="104.25" customHeight="1">
      <c r="A189" s="61">
        <v>177</v>
      </c>
      <c r="B189" s="87" t="s">
        <v>489</v>
      </c>
      <c r="C189" s="64" t="s">
        <v>228</v>
      </c>
      <c r="D189" s="81">
        <v>1.155</v>
      </c>
      <c r="E189" s="82" t="s">
        <v>600</v>
      </c>
      <c r="F189" s="83">
        <v>94362.44</v>
      </c>
      <c r="G189" s="69"/>
      <c r="H189" s="70"/>
      <c r="I189" s="71" t="s">
        <v>39</v>
      </c>
      <c r="J189" s="72">
        <f t="shared" si="14"/>
        <v>1</v>
      </c>
      <c r="K189" s="73" t="s">
        <v>64</v>
      </c>
      <c r="L189" s="73" t="s">
        <v>7</v>
      </c>
      <c r="M189" s="74"/>
      <c r="N189" s="69"/>
      <c r="O189" s="69"/>
      <c r="P189" s="75"/>
      <c r="Q189" s="69"/>
      <c r="R189" s="69"/>
      <c r="S189" s="75"/>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7">
        <f t="shared" si="15"/>
        <v>108988.62</v>
      </c>
      <c r="BB189" s="58">
        <f t="shared" si="16"/>
        <v>108988.62</v>
      </c>
      <c r="BC189" s="57" t="str">
        <f t="shared" si="17"/>
        <v>INR  One Lakh Eight Thousand Nine Hundred &amp; Eighty Eight  and Paise Sixty Two Only</v>
      </c>
      <c r="BD189" s="80"/>
      <c r="BE189" s="80">
        <f t="shared" si="12"/>
        <v>0</v>
      </c>
      <c r="BF189" s="80">
        <f t="shared" si="13"/>
        <v>94362.44</v>
      </c>
      <c r="IC189" s="16"/>
      <c r="ID189" s="16"/>
      <c r="IE189" s="16"/>
      <c r="IF189" s="16"/>
      <c r="IG189" s="16"/>
    </row>
    <row r="190" spans="1:241" s="15" customFormat="1" ht="104.25" customHeight="1">
      <c r="A190" s="61">
        <v>178</v>
      </c>
      <c r="B190" s="87" t="s">
        <v>490</v>
      </c>
      <c r="C190" s="64" t="s">
        <v>229</v>
      </c>
      <c r="D190" s="81">
        <v>1.155</v>
      </c>
      <c r="E190" s="82" t="s">
        <v>600</v>
      </c>
      <c r="F190" s="83">
        <v>94588.68</v>
      </c>
      <c r="G190" s="69"/>
      <c r="H190" s="70"/>
      <c r="I190" s="71" t="s">
        <v>39</v>
      </c>
      <c r="J190" s="72">
        <f t="shared" si="14"/>
        <v>1</v>
      </c>
      <c r="K190" s="73" t="s">
        <v>64</v>
      </c>
      <c r="L190" s="73" t="s">
        <v>7</v>
      </c>
      <c r="M190" s="74"/>
      <c r="N190" s="69"/>
      <c r="O190" s="69"/>
      <c r="P190" s="75"/>
      <c r="Q190" s="69"/>
      <c r="R190" s="69"/>
      <c r="S190" s="75"/>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7">
        <f t="shared" si="15"/>
        <v>109249.93</v>
      </c>
      <c r="BB190" s="58">
        <f t="shared" si="16"/>
        <v>109249.93</v>
      </c>
      <c r="BC190" s="57" t="str">
        <f t="shared" si="17"/>
        <v>INR  One Lakh Nine Thousand Two Hundred &amp; Forty Nine  and Paise Ninety Three Only</v>
      </c>
      <c r="BD190" s="80"/>
      <c r="BE190" s="80">
        <f t="shared" si="12"/>
        <v>0</v>
      </c>
      <c r="BF190" s="80">
        <f t="shared" si="13"/>
        <v>94588.68</v>
      </c>
      <c r="IC190" s="16"/>
      <c r="ID190" s="16"/>
      <c r="IE190" s="16"/>
      <c r="IF190" s="16"/>
      <c r="IG190" s="16"/>
    </row>
    <row r="191" spans="1:241" s="15" customFormat="1" ht="104.25" customHeight="1">
      <c r="A191" s="61">
        <v>179</v>
      </c>
      <c r="B191" s="87" t="s">
        <v>491</v>
      </c>
      <c r="C191" s="64" t="s">
        <v>230</v>
      </c>
      <c r="D191" s="81">
        <v>1.155</v>
      </c>
      <c r="E191" s="82" t="s">
        <v>600</v>
      </c>
      <c r="F191" s="83">
        <v>94814.92</v>
      </c>
      <c r="G191" s="69"/>
      <c r="H191" s="70"/>
      <c r="I191" s="71" t="s">
        <v>39</v>
      </c>
      <c r="J191" s="72">
        <f t="shared" si="14"/>
        <v>1</v>
      </c>
      <c r="K191" s="73" t="s">
        <v>64</v>
      </c>
      <c r="L191" s="73" t="s">
        <v>7</v>
      </c>
      <c r="M191" s="74"/>
      <c r="N191" s="69"/>
      <c r="O191" s="69"/>
      <c r="P191" s="75"/>
      <c r="Q191" s="69"/>
      <c r="R191" s="69"/>
      <c r="S191" s="75"/>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7">
        <f t="shared" si="15"/>
        <v>109511.23</v>
      </c>
      <c r="BB191" s="58">
        <f t="shared" si="16"/>
        <v>109511.23</v>
      </c>
      <c r="BC191" s="57" t="str">
        <f t="shared" si="17"/>
        <v>INR  One Lakh Nine Thousand Five Hundred &amp; Eleven  and Paise Twenty Three Only</v>
      </c>
      <c r="BD191" s="80"/>
      <c r="BE191" s="80">
        <f t="shared" si="12"/>
        <v>0</v>
      </c>
      <c r="BF191" s="80">
        <f t="shared" si="13"/>
        <v>94814.92</v>
      </c>
      <c r="IC191" s="16"/>
      <c r="ID191" s="16"/>
      <c r="IE191" s="16"/>
      <c r="IF191" s="16"/>
      <c r="IG191" s="16"/>
    </row>
    <row r="192" spans="1:241" s="15" customFormat="1" ht="104.25" customHeight="1">
      <c r="A192" s="61">
        <v>180</v>
      </c>
      <c r="B192" s="87" t="s">
        <v>492</v>
      </c>
      <c r="C192" s="64" t="s">
        <v>231</v>
      </c>
      <c r="D192" s="81">
        <v>1.155</v>
      </c>
      <c r="E192" s="82" t="s">
        <v>600</v>
      </c>
      <c r="F192" s="83">
        <v>95041.16</v>
      </c>
      <c r="G192" s="69"/>
      <c r="H192" s="70"/>
      <c r="I192" s="71" t="s">
        <v>39</v>
      </c>
      <c r="J192" s="72">
        <f t="shared" si="14"/>
        <v>1</v>
      </c>
      <c r="K192" s="73" t="s">
        <v>64</v>
      </c>
      <c r="L192" s="73" t="s">
        <v>7</v>
      </c>
      <c r="M192" s="74"/>
      <c r="N192" s="69"/>
      <c r="O192" s="69"/>
      <c r="P192" s="75"/>
      <c r="Q192" s="69"/>
      <c r="R192" s="69"/>
      <c r="S192" s="75"/>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7">
        <f t="shared" si="15"/>
        <v>109772.54</v>
      </c>
      <c r="BB192" s="58">
        <f t="shared" si="16"/>
        <v>109772.54</v>
      </c>
      <c r="BC192" s="57" t="str">
        <f t="shared" si="17"/>
        <v>INR  One Lakh Nine Thousand Seven Hundred &amp; Seventy Two  and Paise Fifty Four Only</v>
      </c>
      <c r="BD192" s="80"/>
      <c r="BE192" s="80">
        <f t="shared" si="12"/>
        <v>0</v>
      </c>
      <c r="BF192" s="80">
        <f t="shared" si="13"/>
        <v>95041.16</v>
      </c>
      <c r="IC192" s="16"/>
      <c r="ID192" s="16"/>
      <c r="IE192" s="16"/>
      <c r="IF192" s="16"/>
      <c r="IG192" s="16"/>
    </row>
    <row r="193" spans="1:241" s="15" customFormat="1" ht="104.25" customHeight="1">
      <c r="A193" s="61">
        <v>181</v>
      </c>
      <c r="B193" s="87" t="s">
        <v>493</v>
      </c>
      <c r="C193" s="64" t="s">
        <v>232</v>
      </c>
      <c r="D193" s="81">
        <v>1.196</v>
      </c>
      <c r="E193" s="82" t="s">
        <v>600</v>
      </c>
      <c r="F193" s="83">
        <v>95323.96</v>
      </c>
      <c r="G193" s="69"/>
      <c r="H193" s="70"/>
      <c r="I193" s="71" t="s">
        <v>39</v>
      </c>
      <c r="J193" s="72">
        <f t="shared" si="14"/>
        <v>1</v>
      </c>
      <c r="K193" s="73" t="s">
        <v>64</v>
      </c>
      <c r="L193" s="73" t="s">
        <v>7</v>
      </c>
      <c r="M193" s="74"/>
      <c r="N193" s="69"/>
      <c r="O193" s="69"/>
      <c r="P193" s="75"/>
      <c r="Q193" s="69"/>
      <c r="R193" s="69"/>
      <c r="S193" s="75"/>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7">
        <f t="shared" si="15"/>
        <v>114007.46</v>
      </c>
      <c r="BB193" s="58">
        <f t="shared" si="16"/>
        <v>114007.46</v>
      </c>
      <c r="BC193" s="57" t="str">
        <f t="shared" si="17"/>
        <v>INR  One Lakh Fourteen Thousand  &amp;Seven  and Paise Forty Six Only</v>
      </c>
      <c r="BD193" s="80"/>
      <c r="BE193" s="80">
        <f t="shared" si="12"/>
        <v>0</v>
      </c>
      <c r="BF193" s="80">
        <f t="shared" si="13"/>
        <v>95323.96</v>
      </c>
      <c r="IC193" s="16"/>
      <c r="ID193" s="16"/>
      <c r="IE193" s="16"/>
      <c r="IF193" s="16"/>
      <c r="IG193" s="16"/>
    </row>
    <row r="194" spans="1:241" s="15" customFormat="1" ht="105.75" customHeight="1">
      <c r="A194" s="61">
        <v>182</v>
      </c>
      <c r="B194" s="87" t="s">
        <v>494</v>
      </c>
      <c r="C194" s="64" t="s">
        <v>233</v>
      </c>
      <c r="D194" s="81">
        <v>792</v>
      </c>
      <c r="E194" s="82" t="s">
        <v>287</v>
      </c>
      <c r="F194" s="83">
        <v>32.8</v>
      </c>
      <c r="G194" s="69"/>
      <c r="H194" s="70"/>
      <c r="I194" s="71" t="s">
        <v>39</v>
      </c>
      <c r="J194" s="72">
        <f t="shared" si="14"/>
        <v>1</v>
      </c>
      <c r="K194" s="73" t="s">
        <v>64</v>
      </c>
      <c r="L194" s="73" t="s">
        <v>7</v>
      </c>
      <c r="M194" s="74"/>
      <c r="N194" s="69"/>
      <c r="O194" s="69"/>
      <c r="P194" s="75"/>
      <c r="Q194" s="69"/>
      <c r="R194" s="69"/>
      <c r="S194" s="75"/>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7">
        <f t="shared" si="15"/>
        <v>25977.6</v>
      </c>
      <c r="BB194" s="58">
        <f t="shared" si="16"/>
        <v>25977.6</v>
      </c>
      <c r="BC194" s="57" t="str">
        <f t="shared" si="17"/>
        <v>INR  Twenty Five Thousand Nine Hundred &amp; Seventy Seven  and Paise Sixty Only</v>
      </c>
      <c r="BD194" s="80"/>
      <c r="BE194" s="80">
        <f t="shared" si="12"/>
        <v>0</v>
      </c>
      <c r="BF194" s="80">
        <f t="shared" si="13"/>
        <v>32.8</v>
      </c>
      <c r="IC194" s="16"/>
      <c r="ID194" s="16"/>
      <c r="IE194" s="16"/>
      <c r="IF194" s="16"/>
      <c r="IG194" s="16"/>
    </row>
    <row r="195" spans="1:241" s="15" customFormat="1" ht="105.75" customHeight="1">
      <c r="A195" s="61">
        <v>183</v>
      </c>
      <c r="B195" s="87" t="s">
        <v>495</v>
      </c>
      <c r="C195" s="64" t="s">
        <v>234</v>
      </c>
      <c r="D195" s="81">
        <v>426</v>
      </c>
      <c r="E195" s="82" t="s">
        <v>287</v>
      </c>
      <c r="F195" s="83">
        <v>22.62</v>
      </c>
      <c r="G195" s="69"/>
      <c r="H195" s="70"/>
      <c r="I195" s="71" t="s">
        <v>39</v>
      </c>
      <c r="J195" s="72">
        <f t="shared" si="14"/>
        <v>1</v>
      </c>
      <c r="K195" s="73" t="s">
        <v>64</v>
      </c>
      <c r="L195" s="73" t="s">
        <v>7</v>
      </c>
      <c r="M195" s="74"/>
      <c r="N195" s="69"/>
      <c r="O195" s="69"/>
      <c r="P195" s="75"/>
      <c r="Q195" s="69"/>
      <c r="R195" s="69"/>
      <c r="S195" s="75"/>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7">
        <f t="shared" si="15"/>
        <v>9636.12</v>
      </c>
      <c r="BB195" s="58">
        <f t="shared" si="16"/>
        <v>9636.12</v>
      </c>
      <c r="BC195" s="57" t="str">
        <f t="shared" si="17"/>
        <v>INR  Nine Thousand Six Hundred &amp; Thirty Six  and Paise Twelve Only</v>
      </c>
      <c r="BD195" s="80"/>
      <c r="BE195" s="80">
        <f t="shared" si="12"/>
        <v>0</v>
      </c>
      <c r="BF195" s="80">
        <f t="shared" si="13"/>
        <v>22.62</v>
      </c>
      <c r="IC195" s="16"/>
      <c r="ID195" s="16"/>
      <c r="IE195" s="16"/>
      <c r="IF195" s="16"/>
      <c r="IG195" s="16"/>
    </row>
    <row r="196" spans="1:241" s="15" customFormat="1" ht="50.25" customHeight="1">
      <c r="A196" s="61">
        <v>184</v>
      </c>
      <c r="B196" s="87" t="s">
        <v>496</v>
      </c>
      <c r="C196" s="64" t="s">
        <v>235</v>
      </c>
      <c r="D196" s="81">
        <v>609</v>
      </c>
      <c r="E196" s="82" t="s">
        <v>287</v>
      </c>
      <c r="F196" s="83">
        <v>74.66</v>
      </c>
      <c r="G196" s="69"/>
      <c r="H196" s="70"/>
      <c r="I196" s="71" t="s">
        <v>39</v>
      </c>
      <c r="J196" s="72">
        <f t="shared" si="14"/>
        <v>1</v>
      </c>
      <c r="K196" s="73" t="s">
        <v>64</v>
      </c>
      <c r="L196" s="73" t="s">
        <v>7</v>
      </c>
      <c r="M196" s="74"/>
      <c r="N196" s="69"/>
      <c r="O196" s="69"/>
      <c r="P196" s="75"/>
      <c r="Q196" s="69"/>
      <c r="R196" s="69"/>
      <c r="S196" s="75"/>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7">
        <f t="shared" si="15"/>
        <v>45467.94</v>
      </c>
      <c r="BB196" s="58">
        <f t="shared" si="16"/>
        <v>45467.94</v>
      </c>
      <c r="BC196" s="57" t="str">
        <f t="shared" si="17"/>
        <v>INR  Forty Five Thousand Four Hundred &amp; Sixty Seven  and Paise Ninety Four Only</v>
      </c>
      <c r="BD196" s="80"/>
      <c r="BE196" s="80">
        <f t="shared" si="12"/>
        <v>0</v>
      </c>
      <c r="BF196" s="80">
        <f t="shared" si="13"/>
        <v>74.66</v>
      </c>
      <c r="IC196" s="16"/>
      <c r="ID196" s="16"/>
      <c r="IE196" s="16"/>
      <c r="IF196" s="16"/>
      <c r="IG196" s="16"/>
    </row>
    <row r="197" spans="1:241" s="15" customFormat="1" ht="50.25" customHeight="1">
      <c r="A197" s="61">
        <v>185</v>
      </c>
      <c r="B197" s="87" t="s">
        <v>497</v>
      </c>
      <c r="C197" s="64" t="s">
        <v>236</v>
      </c>
      <c r="D197" s="81">
        <v>80</v>
      </c>
      <c r="E197" s="82" t="s">
        <v>287</v>
      </c>
      <c r="F197" s="83">
        <v>2210.36</v>
      </c>
      <c r="G197" s="69"/>
      <c r="H197" s="70"/>
      <c r="I197" s="71" t="s">
        <v>39</v>
      </c>
      <c r="J197" s="72">
        <f t="shared" si="14"/>
        <v>1</v>
      </c>
      <c r="K197" s="73" t="s">
        <v>64</v>
      </c>
      <c r="L197" s="73" t="s">
        <v>7</v>
      </c>
      <c r="M197" s="74"/>
      <c r="N197" s="69"/>
      <c r="O197" s="69"/>
      <c r="P197" s="75"/>
      <c r="Q197" s="69"/>
      <c r="R197" s="69"/>
      <c r="S197" s="75"/>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7">
        <f t="shared" si="15"/>
        <v>176828.8</v>
      </c>
      <c r="BB197" s="58">
        <f t="shared" si="16"/>
        <v>176828.8</v>
      </c>
      <c r="BC197" s="57" t="str">
        <f t="shared" si="17"/>
        <v>INR  One Lakh Seventy Six Thousand Eight Hundred &amp; Twenty Eight  and Paise Eighty Only</v>
      </c>
      <c r="BD197" s="80"/>
      <c r="BE197" s="80">
        <f t="shared" si="12"/>
        <v>0</v>
      </c>
      <c r="BF197" s="80">
        <f t="shared" si="13"/>
        <v>2210.36</v>
      </c>
      <c r="IC197" s="16"/>
      <c r="ID197" s="16"/>
      <c r="IE197" s="16"/>
      <c r="IF197" s="16"/>
      <c r="IG197" s="16"/>
    </row>
    <row r="198" spans="1:241" s="15" customFormat="1" ht="41.25" customHeight="1">
      <c r="A198" s="61">
        <v>186</v>
      </c>
      <c r="B198" s="87" t="s">
        <v>498</v>
      </c>
      <c r="C198" s="64" t="s">
        <v>237</v>
      </c>
      <c r="D198" s="81">
        <v>65</v>
      </c>
      <c r="E198" s="82" t="s">
        <v>287</v>
      </c>
      <c r="F198" s="83">
        <v>61.08</v>
      </c>
      <c r="G198" s="69"/>
      <c r="H198" s="70"/>
      <c r="I198" s="71" t="s">
        <v>39</v>
      </c>
      <c r="J198" s="72">
        <f t="shared" si="14"/>
        <v>1</v>
      </c>
      <c r="K198" s="73" t="s">
        <v>64</v>
      </c>
      <c r="L198" s="73" t="s">
        <v>7</v>
      </c>
      <c r="M198" s="74"/>
      <c r="N198" s="69"/>
      <c r="O198" s="69"/>
      <c r="P198" s="75"/>
      <c r="Q198" s="69"/>
      <c r="R198" s="69"/>
      <c r="S198" s="75"/>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7">
        <f t="shared" si="15"/>
        <v>3970.2</v>
      </c>
      <c r="BB198" s="58">
        <f t="shared" si="16"/>
        <v>3970.2</v>
      </c>
      <c r="BC198" s="57" t="str">
        <f t="shared" si="17"/>
        <v>INR  Three Thousand Nine Hundred &amp; Seventy  and Paise Twenty Only</v>
      </c>
      <c r="BD198" s="80"/>
      <c r="BE198" s="80">
        <f t="shared" si="12"/>
        <v>0</v>
      </c>
      <c r="BF198" s="80">
        <f t="shared" si="13"/>
        <v>61.08</v>
      </c>
      <c r="IC198" s="16"/>
      <c r="ID198" s="16"/>
      <c r="IE198" s="16"/>
      <c r="IF198" s="16"/>
      <c r="IG198" s="16"/>
    </row>
    <row r="199" spans="1:241" s="15" customFormat="1" ht="80.25" customHeight="1">
      <c r="A199" s="61">
        <v>187</v>
      </c>
      <c r="B199" s="87" t="s">
        <v>499</v>
      </c>
      <c r="C199" s="64" t="s">
        <v>238</v>
      </c>
      <c r="D199" s="81">
        <v>104</v>
      </c>
      <c r="E199" s="82" t="s">
        <v>287</v>
      </c>
      <c r="F199" s="83">
        <v>116.51</v>
      </c>
      <c r="G199" s="69"/>
      <c r="H199" s="70"/>
      <c r="I199" s="71" t="s">
        <v>39</v>
      </c>
      <c r="J199" s="72">
        <f t="shared" si="14"/>
        <v>1</v>
      </c>
      <c r="K199" s="73" t="s">
        <v>64</v>
      </c>
      <c r="L199" s="73" t="s">
        <v>7</v>
      </c>
      <c r="M199" s="74"/>
      <c r="N199" s="69"/>
      <c r="O199" s="69"/>
      <c r="P199" s="75"/>
      <c r="Q199" s="69"/>
      <c r="R199" s="69"/>
      <c r="S199" s="75"/>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7">
        <f t="shared" si="15"/>
        <v>12117.04</v>
      </c>
      <c r="BB199" s="58">
        <f t="shared" si="16"/>
        <v>12117.04</v>
      </c>
      <c r="BC199" s="57" t="str">
        <f t="shared" si="17"/>
        <v>INR  Twelve Thousand One Hundred &amp; Seventeen  and Paise Four Only</v>
      </c>
      <c r="BD199" s="80"/>
      <c r="BE199" s="80">
        <f t="shared" si="12"/>
        <v>0</v>
      </c>
      <c r="BF199" s="80">
        <f t="shared" si="13"/>
        <v>116.51</v>
      </c>
      <c r="IC199" s="16"/>
      <c r="ID199" s="16"/>
      <c r="IE199" s="16"/>
      <c r="IF199" s="16"/>
      <c r="IG199" s="16"/>
    </row>
    <row r="200" spans="1:241" s="15" customFormat="1" ht="78" customHeight="1">
      <c r="A200" s="61">
        <v>188</v>
      </c>
      <c r="B200" s="87" t="s">
        <v>500</v>
      </c>
      <c r="C200" s="64" t="s">
        <v>239</v>
      </c>
      <c r="D200" s="81">
        <v>120</v>
      </c>
      <c r="E200" s="82" t="s">
        <v>287</v>
      </c>
      <c r="F200" s="83">
        <v>75.79</v>
      </c>
      <c r="G200" s="69"/>
      <c r="H200" s="70"/>
      <c r="I200" s="71" t="s">
        <v>39</v>
      </c>
      <c r="J200" s="72">
        <f t="shared" si="14"/>
        <v>1</v>
      </c>
      <c r="K200" s="73" t="s">
        <v>64</v>
      </c>
      <c r="L200" s="73" t="s">
        <v>7</v>
      </c>
      <c r="M200" s="74"/>
      <c r="N200" s="69"/>
      <c r="O200" s="69"/>
      <c r="P200" s="75"/>
      <c r="Q200" s="69"/>
      <c r="R200" s="69"/>
      <c r="S200" s="75"/>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7">
        <f t="shared" si="15"/>
        <v>9094.8</v>
      </c>
      <c r="BB200" s="58">
        <f t="shared" si="16"/>
        <v>9094.8</v>
      </c>
      <c r="BC200" s="57" t="str">
        <f t="shared" si="17"/>
        <v>INR  Nine Thousand  &amp;Ninety Four  and Paise Eighty Only</v>
      </c>
      <c r="BD200" s="80"/>
      <c r="BE200" s="80">
        <f t="shared" si="12"/>
        <v>0</v>
      </c>
      <c r="BF200" s="80">
        <f t="shared" si="13"/>
        <v>75.79</v>
      </c>
      <c r="IC200" s="16"/>
      <c r="ID200" s="16"/>
      <c r="IE200" s="16"/>
      <c r="IF200" s="16"/>
      <c r="IG200" s="16"/>
    </row>
    <row r="201" spans="1:241" s="15" customFormat="1" ht="37.5" customHeight="1">
      <c r="A201" s="61">
        <v>189</v>
      </c>
      <c r="B201" s="87" t="s">
        <v>501</v>
      </c>
      <c r="C201" s="64" t="s">
        <v>240</v>
      </c>
      <c r="D201" s="81">
        <v>131</v>
      </c>
      <c r="E201" s="82" t="s">
        <v>287</v>
      </c>
      <c r="F201" s="83">
        <v>79.18</v>
      </c>
      <c r="G201" s="69"/>
      <c r="H201" s="70"/>
      <c r="I201" s="71" t="s">
        <v>39</v>
      </c>
      <c r="J201" s="72">
        <f t="shared" si="14"/>
        <v>1</v>
      </c>
      <c r="K201" s="73" t="s">
        <v>64</v>
      </c>
      <c r="L201" s="73" t="s">
        <v>7</v>
      </c>
      <c r="M201" s="74"/>
      <c r="N201" s="69"/>
      <c r="O201" s="69"/>
      <c r="P201" s="75"/>
      <c r="Q201" s="69"/>
      <c r="R201" s="69"/>
      <c r="S201" s="75"/>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7">
        <f t="shared" si="15"/>
        <v>10372.58</v>
      </c>
      <c r="BB201" s="58">
        <f t="shared" si="16"/>
        <v>10372.58</v>
      </c>
      <c r="BC201" s="57" t="str">
        <f t="shared" si="17"/>
        <v>INR  Ten Thousand Three Hundred &amp; Seventy Two  and Paise Fifty Eight Only</v>
      </c>
      <c r="BD201" s="80"/>
      <c r="BE201" s="80">
        <f t="shared" si="12"/>
        <v>0</v>
      </c>
      <c r="BF201" s="80">
        <f t="shared" si="13"/>
        <v>79.18</v>
      </c>
      <c r="IC201" s="16"/>
      <c r="ID201" s="16"/>
      <c r="IE201" s="16"/>
      <c r="IF201" s="16"/>
      <c r="IG201" s="16"/>
    </row>
    <row r="202" spans="1:241" s="15" customFormat="1" ht="51" customHeight="1">
      <c r="A202" s="61">
        <v>190</v>
      </c>
      <c r="B202" s="87" t="s">
        <v>502</v>
      </c>
      <c r="C202" s="64" t="s">
        <v>241</v>
      </c>
      <c r="D202" s="81">
        <v>131</v>
      </c>
      <c r="E202" s="82" t="s">
        <v>287</v>
      </c>
      <c r="F202" s="83">
        <v>1883.45</v>
      </c>
      <c r="G202" s="69"/>
      <c r="H202" s="70"/>
      <c r="I202" s="71" t="s">
        <v>39</v>
      </c>
      <c r="J202" s="72">
        <f t="shared" si="14"/>
        <v>1</v>
      </c>
      <c r="K202" s="73" t="s">
        <v>64</v>
      </c>
      <c r="L202" s="73" t="s">
        <v>7</v>
      </c>
      <c r="M202" s="74"/>
      <c r="N202" s="69"/>
      <c r="O202" s="69"/>
      <c r="P202" s="75"/>
      <c r="Q202" s="69"/>
      <c r="R202" s="69"/>
      <c r="S202" s="75"/>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7">
        <f t="shared" si="15"/>
        <v>246731.95</v>
      </c>
      <c r="BB202" s="58">
        <f t="shared" si="16"/>
        <v>246731.95</v>
      </c>
      <c r="BC202" s="57" t="str">
        <f t="shared" si="17"/>
        <v>INR  Two Lakh Forty Six Thousand Seven Hundred &amp; Thirty One  and Paise Ninety Five Only</v>
      </c>
      <c r="BD202" s="80"/>
      <c r="BE202" s="80">
        <f t="shared" si="12"/>
        <v>0</v>
      </c>
      <c r="BF202" s="80">
        <f t="shared" si="13"/>
        <v>1883.45</v>
      </c>
      <c r="IC202" s="16"/>
      <c r="ID202" s="16"/>
      <c r="IE202" s="16"/>
      <c r="IF202" s="16"/>
      <c r="IG202" s="16"/>
    </row>
    <row r="203" spans="1:241" s="15" customFormat="1" ht="61.5" customHeight="1">
      <c r="A203" s="61">
        <v>191</v>
      </c>
      <c r="B203" s="87" t="s">
        <v>503</v>
      </c>
      <c r="C203" s="64" t="s">
        <v>242</v>
      </c>
      <c r="D203" s="81">
        <v>104</v>
      </c>
      <c r="E203" s="82" t="s">
        <v>287</v>
      </c>
      <c r="F203" s="83">
        <v>179.86</v>
      </c>
      <c r="G203" s="69"/>
      <c r="H203" s="70"/>
      <c r="I203" s="71" t="s">
        <v>39</v>
      </c>
      <c r="J203" s="72">
        <f t="shared" si="14"/>
        <v>1</v>
      </c>
      <c r="K203" s="73" t="s">
        <v>64</v>
      </c>
      <c r="L203" s="73" t="s">
        <v>7</v>
      </c>
      <c r="M203" s="74"/>
      <c r="N203" s="69"/>
      <c r="O203" s="69"/>
      <c r="P203" s="75"/>
      <c r="Q203" s="69"/>
      <c r="R203" s="69"/>
      <c r="S203" s="75"/>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7">
        <f t="shared" si="15"/>
        <v>18705.44</v>
      </c>
      <c r="BB203" s="58">
        <f t="shared" si="16"/>
        <v>18705.44</v>
      </c>
      <c r="BC203" s="57" t="str">
        <f t="shared" si="17"/>
        <v>INR  Eighteen Thousand Seven Hundred &amp; Five  and Paise Forty Four Only</v>
      </c>
      <c r="BD203" s="80"/>
      <c r="BE203" s="80">
        <f t="shared" si="12"/>
        <v>0</v>
      </c>
      <c r="BF203" s="80">
        <f t="shared" si="13"/>
        <v>179.86</v>
      </c>
      <c r="IC203" s="16"/>
      <c r="ID203" s="16"/>
      <c r="IE203" s="16"/>
      <c r="IF203" s="16"/>
      <c r="IG203" s="16"/>
    </row>
    <row r="204" spans="1:241" s="15" customFormat="1" ht="214.5" customHeight="1">
      <c r="A204" s="61">
        <v>192</v>
      </c>
      <c r="B204" s="87" t="s">
        <v>504</v>
      </c>
      <c r="C204" s="64" t="s">
        <v>243</v>
      </c>
      <c r="D204" s="81">
        <v>210</v>
      </c>
      <c r="E204" s="82" t="s">
        <v>604</v>
      </c>
      <c r="F204" s="83">
        <v>207.01</v>
      </c>
      <c r="G204" s="69"/>
      <c r="H204" s="70"/>
      <c r="I204" s="71" t="s">
        <v>39</v>
      </c>
      <c r="J204" s="72">
        <f t="shared" si="14"/>
        <v>1</v>
      </c>
      <c r="K204" s="73" t="s">
        <v>64</v>
      </c>
      <c r="L204" s="73" t="s">
        <v>7</v>
      </c>
      <c r="M204" s="74"/>
      <c r="N204" s="69"/>
      <c r="O204" s="69"/>
      <c r="P204" s="75"/>
      <c r="Q204" s="69"/>
      <c r="R204" s="69"/>
      <c r="S204" s="75"/>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7">
        <f t="shared" si="15"/>
        <v>43472.1</v>
      </c>
      <c r="BB204" s="58">
        <f t="shared" si="16"/>
        <v>43472.1</v>
      </c>
      <c r="BC204" s="57" t="str">
        <f t="shared" si="17"/>
        <v>INR  Forty Three Thousand Four Hundred &amp; Seventy Two  and Paise Ten Only</v>
      </c>
      <c r="BD204" s="80"/>
      <c r="BE204" s="80">
        <f t="shared" si="12"/>
        <v>0</v>
      </c>
      <c r="BF204" s="80">
        <f t="shared" si="13"/>
        <v>207.01</v>
      </c>
      <c r="IC204" s="16"/>
      <c r="ID204" s="16"/>
      <c r="IE204" s="16"/>
      <c r="IF204" s="16"/>
      <c r="IG204" s="16"/>
    </row>
    <row r="205" spans="1:241" s="15" customFormat="1" ht="214.5" customHeight="1">
      <c r="A205" s="61">
        <v>193</v>
      </c>
      <c r="B205" s="87" t="s">
        <v>505</v>
      </c>
      <c r="C205" s="64" t="s">
        <v>244</v>
      </c>
      <c r="D205" s="81">
        <v>100</v>
      </c>
      <c r="E205" s="82" t="s">
        <v>604</v>
      </c>
      <c r="F205" s="83">
        <v>744.33</v>
      </c>
      <c r="G205" s="69"/>
      <c r="H205" s="70"/>
      <c r="I205" s="71" t="s">
        <v>39</v>
      </c>
      <c r="J205" s="72">
        <f t="shared" si="14"/>
        <v>1</v>
      </c>
      <c r="K205" s="73" t="s">
        <v>64</v>
      </c>
      <c r="L205" s="73" t="s">
        <v>7</v>
      </c>
      <c r="M205" s="74"/>
      <c r="N205" s="69"/>
      <c r="O205" s="69"/>
      <c r="P205" s="75"/>
      <c r="Q205" s="69"/>
      <c r="R205" s="69"/>
      <c r="S205" s="75"/>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7">
        <f t="shared" si="15"/>
        <v>74433</v>
      </c>
      <c r="BB205" s="58">
        <f t="shared" si="16"/>
        <v>74433</v>
      </c>
      <c r="BC205" s="57" t="str">
        <f t="shared" si="17"/>
        <v>INR  Seventy Four Thousand Four Hundred &amp; Thirty Three  Only</v>
      </c>
      <c r="BD205" s="80"/>
      <c r="BE205" s="80">
        <f t="shared" si="12"/>
        <v>0</v>
      </c>
      <c r="BF205" s="80">
        <f t="shared" si="13"/>
        <v>744.33</v>
      </c>
      <c r="IC205" s="16"/>
      <c r="ID205" s="16"/>
      <c r="IE205" s="16"/>
      <c r="IF205" s="16"/>
      <c r="IG205" s="16"/>
    </row>
    <row r="206" spans="1:241" s="15" customFormat="1" ht="213" customHeight="1">
      <c r="A206" s="61">
        <v>194</v>
      </c>
      <c r="B206" s="87" t="s">
        <v>506</v>
      </c>
      <c r="C206" s="64" t="s">
        <v>245</v>
      </c>
      <c r="D206" s="81">
        <v>70</v>
      </c>
      <c r="E206" s="82" t="s">
        <v>604</v>
      </c>
      <c r="F206" s="83">
        <v>297.51</v>
      </c>
      <c r="G206" s="69"/>
      <c r="H206" s="70"/>
      <c r="I206" s="71" t="s">
        <v>39</v>
      </c>
      <c r="J206" s="72">
        <f t="shared" si="14"/>
        <v>1</v>
      </c>
      <c r="K206" s="73" t="s">
        <v>64</v>
      </c>
      <c r="L206" s="73" t="s">
        <v>7</v>
      </c>
      <c r="M206" s="74"/>
      <c r="N206" s="69"/>
      <c r="O206" s="69"/>
      <c r="P206" s="75"/>
      <c r="Q206" s="69"/>
      <c r="R206" s="69"/>
      <c r="S206" s="75"/>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7">
        <f t="shared" si="15"/>
        <v>20825.7</v>
      </c>
      <c r="BB206" s="58">
        <f t="shared" si="16"/>
        <v>20825.7</v>
      </c>
      <c r="BC206" s="57" t="str">
        <f t="shared" si="17"/>
        <v>INR  Twenty Thousand Eight Hundred &amp; Twenty Five  and Paise Seventy Only</v>
      </c>
      <c r="BD206" s="80"/>
      <c r="BE206" s="80">
        <f aca="true" t="shared" si="18" ref="BE206:BE268">BD206*1.12*1.01</f>
        <v>0</v>
      </c>
      <c r="BF206" s="80">
        <f aca="true" t="shared" si="19" ref="BF206:BF268">F206-BE206</f>
        <v>297.51</v>
      </c>
      <c r="IC206" s="16"/>
      <c r="ID206" s="16"/>
      <c r="IE206" s="16"/>
      <c r="IF206" s="16"/>
      <c r="IG206" s="16"/>
    </row>
    <row r="207" spans="1:241" s="15" customFormat="1" ht="312.75" customHeight="1">
      <c r="A207" s="61">
        <v>195</v>
      </c>
      <c r="B207" s="87" t="s">
        <v>901</v>
      </c>
      <c r="C207" s="64" t="s">
        <v>246</v>
      </c>
      <c r="D207" s="81">
        <v>250</v>
      </c>
      <c r="E207" s="82" t="s">
        <v>605</v>
      </c>
      <c r="F207" s="83">
        <v>825.78</v>
      </c>
      <c r="G207" s="69"/>
      <c r="H207" s="70"/>
      <c r="I207" s="71" t="s">
        <v>39</v>
      </c>
      <c r="J207" s="72">
        <f t="shared" si="14"/>
        <v>1</v>
      </c>
      <c r="K207" s="73" t="s">
        <v>64</v>
      </c>
      <c r="L207" s="73" t="s">
        <v>7</v>
      </c>
      <c r="M207" s="74"/>
      <c r="N207" s="69"/>
      <c r="O207" s="69"/>
      <c r="P207" s="75"/>
      <c r="Q207" s="69"/>
      <c r="R207" s="69"/>
      <c r="S207" s="75"/>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7">
        <f t="shared" si="15"/>
        <v>206445</v>
      </c>
      <c r="BB207" s="58">
        <f t="shared" si="16"/>
        <v>206445</v>
      </c>
      <c r="BC207" s="57" t="str">
        <f t="shared" si="17"/>
        <v>INR  Two Lakh Six Thousand Four Hundred &amp; Forty Five  Only</v>
      </c>
      <c r="BD207" s="80"/>
      <c r="BE207" s="80">
        <f t="shared" si="18"/>
        <v>0</v>
      </c>
      <c r="BF207" s="80">
        <f t="shared" si="19"/>
        <v>825.78</v>
      </c>
      <c r="IC207" s="16"/>
      <c r="ID207" s="16"/>
      <c r="IE207" s="16"/>
      <c r="IF207" s="16"/>
      <c r="IG207" s="16"/>
    </row>
    <row r="208" spans="1:241" s="15" customFormat="1" ht="73.5" customHeight="1">
      <c r="A208" s="61">
        <v>196</v>
      </c>
      <c r="B208" s="87" t="s">
        <v>578</v>
      </c>
      <c r="C208" s="64" t="s">
        <v>247</v>
      </c>
      <c r="D208" s="81">
        <v>1248</v>
      </c>
      <c r="E208" s="82" t="s">
        <v>603</v>
      </c>
      <c r="F208" s="83">
        <v>126.69</v>
      </c>
      <c r="G208" s="69"/>
      <c r="H208" s="70"/>
      <c r="I208" s="71" t="s">
        <v>39</v>
      </c>
      <c r="J208" s="72">
        <f t="shared" si="14"/>
        <v>1</v>
      </c>
      <c r="K208" s="73" t="s">
        <v>64</v>
      </c>
      <c r="L208" s="73" t="s">
        <v>7</v>
      </c>
      <c r="M208" s="74"/>
      <c r="N208" s="69"/>
      <c r="O208" s="69"/>
      <c r="P208" s="75"/>
      <c r="Q208" s="69"/>
      <c r="R208" s="69"/>
      <c r="S208" s="75"/>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7">
        <f>total_amount_ba($B$2,$D$2,D208,F208,J208,K208,M208)</f>
        <v>158109.12</v>
      </c>
      <c r="BB208" s="58">
        <f t="shared" si="16"/>
        <v>158109.12</v>
      </c>
      <c r="BC208" s="57" t="str">
        <f t="shared" si="17"/>
        <v>INR  One Lakh Fifty Eight Thousand One Hundred &amp; Nine  and Paise Twelve Only</v>
      </c>
      <c r="BD208" s="80"/>
      <c r="BE208" s="80">
        <f t="shared" si="18"/>
        <v>0</v>
      </c>
      <c r="BF208" s="80">
        <f t="shared" si="19"/>
        <v>126.69</v>
      </c>
      <c r="IC208" s="16"/>
      <c r="ID208" s="16"/>
      <c r="IE208" s="16"/>
      <c r="IF208" s="16"/>
      <c r="IG208" s="16"/>
    </row>
    <row r="209" spans="1:241" s="15" customFormat="1" ht="123.75" customHeight="1">
      <c r="A209" s="61">
        <v>197</v>
      </c>
      <c r="B209" s="87" t="s">
        <v>507</v>
      </c>
      <c r="C209" s="64" t="s">
        <v>248</v>
      </c>
      <c r="D209" s="81">
        <v>1716</v>
      </c>
      <c r="E209" s="82" t="s">
        <v>603</v>
      </c>
      <c r="F209" s="83">
        <v>64.48</v>
      </c>
      <c r="G209" s="69"/>
      <c r="H209" s="70"/>
      <c r="I209" s="71" t="s">
        <v>39</v>
      </c>
      <c r="J209" s="72">
        <f t="shared" si="14"/>
        <v>1</v>
      </c>
      <c r="K209" s="73" t="s">
        <v>64</v>
      </c>
      <c r="L209" s="73" t="s">
        <v>7</v>
      </c>
      <c r="M209" s="74"/>
      <c r="N209" s="69"/>
      <c r="O209" s="69"/>
      <c r="P209" s="75"/>
      <c r="Q209" s="69"/>
      <c r="R209" s="69"/>
      <c r="S209" s="75"/>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7">
        <f t="shared" si="15"/>
        <v>110647.68</v>
      </c>
      <c r="BB209" s="58">
        <f t="shared" si="16"/>
        <v>110647.68</v>
      </c>
      <c r="BC209" s="57" t="str">
        <f t="shared" si="17"/>
        <v>INR  One Lakh Ten Thousand Six Hundred &amp; Forty Seven  and Paise Sixty Eight Only</v>
      </c>
      <c r="BD209" s="80"/>
      <c r="BE209" s="80">
        <f t="shared" si="18"/>
        <v>0</v>
      </c>
      <c r="BF209" s="80">
        <f t="shared" si="19"/>
        <v>64.48</v>
      </c>
      <c r="IC209" s="16"/>
      <c r="ID209" s="16"/>
      <c r="IE209" s="16"/>
      <c r="IF209" s="16"/>
      <c r="IG209" s="16"/>
    </row>
    <row r="210" spans="1:241" s="15" customFormat="1" ht="142.5">
      <c r="A210" s="61">
        <v>198</v>
      </c>
      <c r="B210" s="87" t="s">
        <v>508</v>
      </c>
      <c r="C210" s="64" t="s">
        <v>249</v>
      </c>
      <c r="D210" s="81">
        <v>58.5</v>
      </c>
      <c r="E210" s="82" t="s">
        <v>603</v>
      </c>
      <c r="F210" s="83">
        <v>131.22</v>
      </c>
      <c r="G210" s="69"/>
      <c r="H210" s="70"/>
      <c r="I210" s="71" t="s">
        <v>39</v>
      </c>
      <c r="J210" s="72">
        <f t="shared" si="14"/>
        <v>1</v>
      </c>
      <c r="K210" s="73" t="s">
        <v>64</v>
      </c>
      <c r="L210" s="73" t="s">
        <v>7</v>
      </c>
      <c r="M210" s="74"/>
      <c r="N210" s="69"/>
      <c r="O210" s="69"/>
      <c r="P210" s="75"/>
      <c r="Q210" s="69"/>
      <c r="R210" s="69"/>
      <c r="S210" s="75"/>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7">
        <f t="shared" si="15"/>
        <v>7676.37</v>
      </c>
      <c r="BB210" s="58">
        <f t="shared" si="16"/>
        <v>7676.37</v>
      </c>
      <c r="BC210" s="57" t="str">
        <f t="shared" si="17"/>
        <v>INR  Seven Thousand Six Hundred &amp; Seventy Six  and Paise Thirty Seven Only</v>
      </c>
      <c r="BD210" s="80"/>
      <c r="BE210" s="80">
        <f t="shared" si="18"/>
        <v>0</v>
      </c>
      <c r="BF210" s="80">
        <f t="shared" si="19"/>
        <v>131.22</v>
      </c>
      <c r="IC210" s="16"/>
      <c r="ID210" s="16"/>
      <c r="IE210" s="16"/>
      <c r="IF210" s="16"/>
      <c r="IG210" s="16"/>
    </row>
    <row r="211" spans="1:241" s="15" customFormat="1" ht="30" customHeight="1">
      <c r="A211" s="61">
        <v>199</v>
      </c>
      <c r="B211" s="87" t="s">
        <v>509</v>
      </c>
      <c r="C211" s="64" t="s">
        <v>250</v>
      </c>
      <c r="D211" s="81">
        <v>58.5</v>
      </c>
      <c r="E211" s="82" t="s">
        <v>603</v>
      </c>
      <c r="F211" s="83">
        <v>87.1</v>
      </c>
      <c r="G211" s="69"/>
      <c r="H211" s="70"/>
      <c r="I211" s="71" t="s">
        <v>39</v>
      </c>
      <c r="J211" s="72">
        <f t="shared" si="14"/>
        <v>1</v>
      </c>
      <c r="K211" s="73" t="s">
        <v>64</v>
      </c>
      <c r="L211" s="73" t="s">
        <v>7</v>
      </c>
      <c r="M211" s="74"/>
      <c r="N211" s="69"/>
      <c r="O211" s="69"/>
      <c r="P211" s="75"/>
      <c r="Q211" s="69"/>
      <c r="R211" s="69"/>
      <c r="S211" s="75"/>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7">
        <f t="shared" si="15"/>
        <v>5095.35</v>
      </c>
      <c r="BB211" s="58">
        <f t="shared" si="16"/>
        <v>5095.35</v>
      </c>
      <c r="BC211" s="57" t="str">
        <f t="shared" si="17"/>
        <v>INR  Five Thousand  &amp;Ninety Five  and Paise Thirty Five Only</v>
      </c>
      <c r="BD211" s="80"/>
      <c r="BE211" s="80">
        <f t="shared" si="18"/>
        <v>0</v>
      </c>
      <c r="BF211" s="80">
        <f t="shared" si="19"/>
        <v>87.1</v>
      </c>
      <c r="IC211" s="16"/>
      <c r="ID211" s="16"/>
      <c r="IE211" s="16"/>
      <c r="IF211" s="16"/>
      <c r="IG211" s="16"/>
    </row>
    <row r="212" spans="1:241" s="15" customFormat="1" ht="99.75">
      <c r="A212" s="61">
        <v>200</v>
      </c>
      <c r="B212" s="87" t="s">
        <v>510</v>
      </c>
      <c r="C212" s="64" t="s">
        <v>251</v>
      </c>
      <c r="D212" s="81">
        <v>450</v>
      </c>
      <c r="E212" s="82" t="s">
        <v>603</v>
      </c>
      <c r="F212" s="83">
        <v>10267.9</v>
      </c>
      <c r="G212" s="69"/>
      <c r="H212" s="70"/>
      <c r="I212" s="71" t="s">
        <v>39</v>
      </c>
      <c r="J212" s="72">
        <f t="shared" si="14"/>
        <v>1</v>
      </c>
      <c r="K212" s="73" t="s">
        <v>64</v>
      </c>
      <c r="L212" s="73" t="s">
        <v>7</v>
      </c>
      <c r="M212" s="74"/>
      <c r="N212" s="69"/>
      <c r="O212" s="69"/>
      <c r="P212" s="75"/>
      <c r="Q212" s="69"/>
      <c r="R212" s="69"/>
      <c r="S212" s="75"/>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7">
        <f t="shared" si="15"/>
        <v>4620555</v>
      </c>
      <c r="BB212" s="58">
        <f t="shared" si="16"/>
        <v>4620555</v>
      </c>
      <c r="BC212" s="57" t="str">
        <f t="shared" si="17"/>
        <v>INR  Forty Six Lakh Twenty Thousand Five Hundred &amp; Fifty Five  Only</v>
      </c>
      <c r="BD212" s="80"/>
      <c r="BE212" s="80">
        <f t="shared" si="18"/>
        <v>0</v>
      </c>
      <c r="BF212" s="80">
        <f t="shared" si="19"/>
        <v>10267.9</v>
      </c>
      <c r="IC212" s="16"/>
      <c r="ID212" s="16"/>
      <c r="IE212" s="16"/>
      <c r="IF212" s="16"/>
      <c r="IG212" s="16"/>
    </row>
    <row r="213" spans="1:241" s="15" customFormat="1" ht="99.75">
      <c r="A213" s="61">
        <v>201</v>
      </c>
      <c r="B213" s="87" t="s">
        <v>511</v>
      </c>
      <c r="C213" s="64" t="s">
        <v>252</v>
      </c>
      <c r="D213" s="81">
        <v>18.9</v>
      </c>
      <c r="E213" s="82" t="s">
        <v>291</v>
      </c>
      <c r="F213" s="83">
        <v>3125.51</v>
      </c>
      <c r="G213" s="69"/>
      <c r="H213" s="70"/>
      <c r="I213" s="71" t="s">
        <v>39</v>
      </c>
      <c r="J213" s="72">
        <f>IF(I213="Less(-)",-1,1)</f>
        <v>1</v>
      </c>
      <c r="K213" s="73" t="s">
        <v>64</v>
      </c>
      <c r="L213" s="73" t="s">
        <v>7</v>
      </c>
      <c r="M213" s="74"/>
      <c r="N213" s="69"/>
      <c r="O213" s="69"/>
      <c r="P213" s="75"/>
      <c r="Q213" s="69"/>
      <c r="R213" s="69"/>
      <c r="S213" s="75"/>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7">
        <f>total_amount_ba($B$2,$D$2,D213,F213,J213,K213,M213)</f>
        <v>59072.14</v>
      </c>
      <c r="BB213" s="58">
        <f>BA213+SUM(N213:AZ213)</f>
        <v>59072.14</v>
      </c>
      <c r="BC213" s="57" t="str">
        <f>SpellNumber(L213,BB213)</f>
        <v>INR  Fifty Nine Thousand  &amp;Seventy Two  and Paise Fourteen Only</v>
      </c>
      <c r="BD213" s="80"/>
      <c r="BE213" s="80">
        <f t="shared" si="18"/>
        <v>0</v>
      </c>
      <c r="BF213" s="80">
        <f t="shared" si="19"/>
        <v>3125.51</v>
      </c>
      <c r="IC213" s="16"/>
      <c r="ID213" s="16"/>
      <c r="IE213" s="16"/>
      <c r="IF213" s="16"/>
      <c r="IG213" s="16"/>
    </row>
    <row r="214" spans="1:241" s="15" customFormat="1" ht="99.75">
      <c r="A214" s="61">
        <v>202</v>
      </c>
      <c r="B214" s="87" t="s">
        <v>512</v>
      </c>
      <c r="C214" s="64" t="s">
        <v>253</v>
      </c>
      <c r="D214" s="81">
        <v>31.5</v>
      </c>
      <c r="E214" s="82" t="s">
        <v>291</v>
      </c>
      <c r="F214" s="83">
        <v>3141.34</v>
      </c>
      <c r="G214" s="69"/>
      <c r="H214" s="70"/>
      <c r="I214" s="71" t="s">
        <v>39</v>
      </c>
      <c r="J214" s="72">
        <f t="shared" si="14"/>
        <v>1</v>
      </c>
      <c r="K214" s="73" t="s">
        <v>64</v>
      </c>
      <c r="L214" s="73" t="s">
        <v>7</v>
      </c>
      <c r="M214" s="74"/>
      <c r="N214" s="69"/>
      <c r="O214" s="69"/>
      <c r="P214" s="75"/>
      <c r="Q214" s="69"/>
      <c r="R214" s="69"/>
      <c r="S214" s="75"/>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7">
        <f t="shared" si="15"/>
        <v>98952.21</v>
      </c>
      <c r="BB214" s="58">
        <f t="shared" si="16"/>
        <v>98952.21</v>
      </c>
      <c r="BC214" s="57" t="str">
        <f t="shared" si="17"/>
        <v>INR  Ninety Eight Thousand Nine Hundred &amp; Fifty Two  and Paise Twenty One Only</v>
      </c>
      <c r="BD214" s="80"/>
      <c r="BE214" s="80">
        <f t="shared" si="18"/>
        <v>0</v>
      </c>
      <c r="BF214" s="80">
        <f t="shared" si="19"/>
        <v>3141.34</v>
      </c>
      <c r="IC214" s="16"/>
      <c r="ID214" s="16"/>
      <c r="IE214" s="16"/>
      <c r="IF214" s="16"/>
      <c r="IG214" s="16"/>
    </row>
    <row r="215" spans="1:241" s="15" customFormat="1" ht="99.75">
      <c r="A215" s="61">
        <v>203</v>
      </c>
      <c r="B215" s="87" t="s">
        <v>513</v>
      </c>
      <c r="C215" s="64" t="s">
        <v>254</v>
      </c>
      <c r="D215" s="81">
        <v>29.4</v>
      </c>
      <c r="E215" s="82" t="s">
        <v>291</v>
      </c>
      <c r="F215" s="83">
        <v>3157.18</v>
      </c>
      <c r="G215" s="69"/>
      <c r="H215" s="70"/>
      <c r="I215" s="71" t="s">
        <v>39</v>
      </c>
      <c r="J215" s="72">
        <f t="shared" si="14"/>
        <v>1</v>
      </c>
      <c r="K215" s="73" t="s">
        <v>64</v>
      </c>
      <c r="L215" s="73" t="s">
        <v>7</v>
      </c>
      <c r="M215" s="74"/>
      <c r="N215" s="69"/>
      <c r="O215" s="69"/>
      <c r="P215" s="75"/>
      <c r="Q215" s="69"/>
      <c r="R215" s="69"/>
      <c r="S215" s="75"/>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7">
        <f t="shared" si="15"/>
        <v>92821.09</v>
      </c>
      <c r="BB215" s="58">
        <f t="shared" si="16"/>
        <v>92821.09</v>
      </c>
      <c r="BC215" s="57" t="str">
        <f t="shared" si="17"/>
        <v>INR  Ninety Two Thousand Eight Hundred &amp; Twenty One  and Paise Nine Only</v>
      </c>
      <c r="BD215" s="80"/>
      <c r="BE215" s="80">
        <f t="shared" si="18"/>
        <v>0</v>
      </c>
      <c r="BF215" s="80">
        <f t="shared" si="19"/>
        <v>3157.18</v>
      </c>
      <c r="IC215" s="16"/>
      <c r="ID215" s="16"/>
      <c r="IE215" s="16"/>
      <c r="IF215" s="16"/>
      <c r="IG215" s="16"/>
    </row>
    <row r="216" spans="1:241" s="15" customFormat="1" ht="99.75">
      <c r="A216" s="61">
        <v>204</v>
      </c>
      <c r="B216" s="87" t="s">
        <v>514</v>
      </c>
      <c r="C216" s="64" t="s">
        <v>255</v>
      </c>
      <c r="D216" s="81">
        <v>29.4</v>
      </c>
      <c r="E216" s="82" t="s">
        <v>291</v>
      </c>
      <c r="F216" s="83">
        <v>3173.02</v>
      </c>
      <c r="G216" s="69"/>
      <c r="H216" s="70"/>
      <c r="I216" s="71" t="s">
        <v>39</v>
      </c>
      <c r="J216" s="72">
        <f t="shared" si="14"/>
        <v>1</v>
      </c>
      <c r="K216" s="73" t="s">
        <v>64</v>
      </c>
      <c r="L216" s="73" t="s">
        <v>7</v>
      </c>
      <c r="M216" s="74"/>
      <c r="N216" s="69"/>
      <c r="O216" s="69"/>
      <c r="P216" s="75"/>
      <c r="Q216" s="69"/>
      <c r="R216" s="69"/>
      <c r="S216" s="75"/>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7">
        <f t="shared" si="15"/>
        <v>93286.79</v>
      </c>
      <c r="BB216" s="58">
        <f t="shared" si="16"/>
        <v>93286.79</v>
      </c>
      <c r="BC216" s="57" t="str">
        <f t="shared" si="17"/>
        <v>INR  Ninety Three Thousand Two Hundred &amp; Eighty Six  and Paise Seventy Nine Only</v>
      </c>
      <c r="BD216" s="80"/>
      <c r="BE216" s="80">
        <f t="shared" si="18"/>
        <v>0</v>
      </c>
      <c r="BF216" s="80">
        <f t="shared" si="19"/>
        <v>3173.02</v>
      </c>
      <c r="IC216" s="16"/>
      <c r="ID216" s="16"/>
      <c r="IE216" s="16"/>
      <c r="IF216" s="16"/>
      <c r="IG216" s="16"/>
    </row>
    <row r="217" spans="1:241" s="15" customFormat="1" ht="99.75">
      <c r="A217" s="61">
        <v>205</v>
      </c>
      <c r="B217" s="87" t="s">
        <v>515</v>
      </c>
      <c r="C217" s="64" t="s">
        <v>256</v>
      </c>
      <c r="D217" s="81">
        <v>29.4</v>
      </c>
      <c r="E217" s="82" t="s">
        <v>291</v>
      </c>
      <c r="F217" s="83">
        <v>3188.85</v>
      </c>
      <c r="G217" s="69"/>
      <c r="H217" s="70"/>
      <c r="I217" s="71" t="s">
        <v>39</v>
      </c>
      <c r="J217" s="72">
        <f t="shared" si="14"/>
        <v>1</v>
      </c>
      <c r="K217" s="73" t="s">
        <v>64</v>
      </c>
      <c r="L217" s="73" t="s">
        <v>7</v>
      </c>
      <c r="M217" s="74"/>
      <c r="N217" s="69"/>
      <c r="O217" s="69"/>
      <c r="P217" s="75"/>
      <c r="Q217" s="69"/>
      <c r="R217" s="69"/>
      <c r="S217" s="75"/>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7">
        <f t="shared" si="15"/>
        <v>93752.19</v>
      </c>
      <c r="BB217" s="58">
        <f t="shared" si="16"/>
        <v>93752.19</v>
      </c>
      <c r="BC217" s="57" t="str">
        <f t="shared" si="17"/>
        <v>INR  Ninety Three Thousand Seven Hundred &amp; Fifty Two  and Paise Nineteen Only</v>
      </c>
      <c r="BD217" s="80"/>
      <c r="BE217" s="80">
        <f t="shared" si="18"/>
        <v>0</v>
      </c>
      <c r="BF217" s="80">
        <f t="shared" si="19"/>
        <v>3188.85</v>
      </c>
      <c r="IC217" s="16"/>
      <c r="ID217" s="16"/>
      <c r="IE217" s="16"/>
      <c r="IF217" s="16"/>
      <c r="IG217" s="16"/>
    </row>
    <row r="218" spans="1:241" s="15" customFormat="1" ht="99.75">
      <c r="A218" s="61">
        <v>206</v>
      </c>
      <c r="B218" s="87" t="s">
        <v>516</v>
      </c>
      <c r="C218" s="64" t="s">
        <v>257</v>
      </c>
      <c r="D218" s="81">
        <v>29.4</v>
      </c>
      <c r="E218" s="82" t="s">
        <v>291</v>
      </c>
      <c r="F218" s="83">
        <v>3209.21</v>
      </c>
      <c r="G218" s="69"/>
      <c r="H218" s="70"/>
      <c r="I218" s="71" t="s">
        <v>39</v>
      </c>
      <c r="J218" s="72">
        <f aca="true" t="shared" si="20" ref="J218:J235">IF(I218="Less(-)",-1,1)</f>
        <v>1</v>
      </c>
      <c r="K218" s="73" t="s">
        <v>64</v>
      </c>
      <c r="L218" s="73" t="s">
        <v>7</v>
      </c>
      <c r="M218" s="74"/>
      <c r="N218" s="69"/>
      <c r="O218" s="69"/>
      <c r="P218" s="75"/>
      <c r="Q218" s="69"/>
      <c r="R218" s="69"/>
      <c r="S218" s="75"/>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7">
        <f aca="true" t="shared" si="21" ref="BA218:BA235">total_amount_ba($B$2,$D$2,D218,F218,J218,K218,M218)</f>
        <v>94350.77</v>
      </c>
      <c r="BB218" s="58">
        <f aca="true" t="shared" si="22" ref="BB218:BB235">BA218+SUM(N218:AZ218)</f>
        <v>94350.77</v>
      </c>
      <c r="BC218" s="57" t="str">
        <f aca="true" t="shared" si="23" ref="BC218:BC235">SpellNumber(L218,BB218)</f>
        <v>INR  Ninety Four Thousand Three Hundred &amp; Fifty  and Paise Seventy Seven Only</v>
      </c>
      <c r="BD218" s="80"/>
      <c r="BE218" s="80">
        <f t="shared" si="18"/>
        <v>0</v>
      </c>
      <c r="BF218" s="80">
        <f t="shared" si="19"/>
        <v>3209.21</v>
      </c>
      <c r="IC218" s="16"/>
      <c r="ID218" s="16"/>
      <c r="IE218" s="16"/>
      <c r="IF218" s="16"/>
      <c r="IG218" s="16"/>
    </row>
    <row r="219" spans="1:241" s="15" customFormat="1" ht="99.75">
      <c r="A219" s="61">
        <v>207</v>
      </c>
      <c r="B219" s="87" t="s">
        <v>517</v>
      </c>
      <c r="C219" s="64" t="s">
        <v>258</v>
      </c>
      <c r="D219" s="81">
        <v>4.2</v>
      </c>
      <c r="E219" s="82" t="s">
        <v>291</v>
      </c>
      <c r="F219" s="83">
        <v>3229.58</v>
      </c>
      <c r="G219" s="69"/>
      <c r="H219" s="70"/>
      <c r="I219" s="71" t="s">
        <v>39</v>
      </c>
      <c r="J219" s="72">
        <f t="shared" si="20"/>
        <v>1</v>
      </c>
      <c r="K219" s="73" t="s">
        <v>64</v>
      </c>
      <c r="L219" s="73" t="s">
        <v>7</v>
      </c>
      <c r="M219" s="74"/>
      <c r="N219" s="69"/>
      <c r="O219" s="69"/>
      <c r="P219" s="75"/>
      <c r="Q219" s="69"/>
      <c r="R219" s="69"/>
      <c r="S219" s="75"/>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7">
        <f t="shared" si="21"/>
        <v>13564.24</v>
      </c>
      <c r="BB219" s="58">
        <f t="shared" si="22"/>
        <v>13564.24</v>
      </c>
      <c r="BC219" s="57" t="str">
        <f t="shared" si="23"/>
        <v>INR  Thirteen Thousand Five Hundred &amp; Sixty Four  and Paise Twenty Four Only</v>
      </c>
      <c r="BD219" s="80"/>
      <c r="BE219" s="80">
        <f t="shared" si="18"/>
        <v>0</v>
      </c>
      <c r="BF219" s="80">
        <f t="shared" si="19"/>
        <v>3229.58</v>
      </c>
      <c r="IC219" s="16"/>
      <c r="ID219" s="16"/>
      <c r="IE219" s="16"/>
      <c r="IF219" s="16"/>
      <c r="IG219" s="16"/>
    </row>
    <row r="220" spans="1:241" s="15" customFormat="1" ht="146.25" customHeight="1">
      <c r="A220" s="61">
        <v>208</v>
      </c>
      <c r="B220" s="87" t="s">
        <v>518</v>
      </c>
      <c r="C220" s="64" t="s">
        <v>259</v>
      </c>
      <c r="D220" s="81">
        <v>426.4</v>
      </c>
      <c r="E220" s="82" t="s">
        <v>606</v>
      </c>
      <c r="F220" s="83">
        <v>562.21</v>
      </c>
      <c r="G220" s="69"/>
      <c r="H220" s="70"/>
      <c r="I220" s="71" t="s">
        <v>39</v>
      </c>
      <c r="J220" s="72">
        <f t="shared" si="20"/>
        <v>1</v>
      </c>
      <c r="K220" s="73" t="s">
        <v>64</v>
      </c>
      <c r="L220" s="73" t="s">
        <v>7</v>
      </c>
      <c r="M220" s="74"/>
      <c r="N220" s="69"/>
      <c r="O220" s="69"/>
      <c r="P220" s="75"/>
      <c r="Q220" s="69"/>
      <c r="R220" s="69"/>
      <c r="S220" s="75"/>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7">
        <f t="shared" si="21"/>
        <v>239726.34</v>
      </c>
      <c r="BB220" s="58">
        <f t="shared" si="22"/>
        <v>239726.34</v>
      </c>
      <c r="BC220" s="57" t="str">
        <f t="shared" si="23"/>
        <v>INR  Two Lakh Thirty Nine Thousand Seven Hundred &amp; Twenty Six  and Paise Thirty Four Only</v>
      </c>
      <c r="BD220" s="80"/>
      <c r="BE220" s="80">
        <f t="shared" si="18"/>
        <v>0</v>
      </c>
      <c r="BF220" s="80">
        <f t="shared" si="19"/>
        <v>562.21</v>
      </c>
      <c r="IC220" s="16"/>
      <c r="ID220" s="16"/>
      <c r="IE220" s="16"/>
      <c r="IF220" s="16"/>
      <c r="IG220" s="16"/>
    </row>
    <row r="221" spans="1:241" s="15" customFormat="1" ht="78.75" customHeight="1">
      <c r="A221" s="61">
        <v>209</v>
      </c>
      <c r="B221" s="87" t="s">
        <v>579</v>
      </c>
      <c r="C221" s="64" t="s">
        <v>260</v>
      </c>
      <c r="D221" s="81">
        <v>18</v>
      </c>
      <c r="E221" s="82" t="s">
        <v>291</v>
      </c>
      <c r="F221" s="83">
        <v>3659.43</v>
      </c>
      <c r="G221" s="69"/>
      <c r="H221" s="70"/>
      <c r="I221" s="71" t="s">
        <v>39</v>
      </c>
      <c r="J221" s="72">
        <f t="shared" si="20"/>
        <v>1</v>
      </c>
      <c r="K221" s="73" t="s">
        <v>64</v>
      </c>
      <c r="L221" s="73" t="s">
        <v>7</v>
      </c>
      <c r="M221" s="74"/>
      <c r="N221" s="69"/>
      <c r="O221" s="69"/>
      <c r="P221" s="75"/>
      <c r="Q221" s="69"/>
      <c r="R221" s="69"/>
      <c r="S221" s="75"/>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7">
        <f t="shared" si="21"/>
        <v>65869.74</v>
      </c>
      <c r="BB221" s="58">
        <f t="shared" si="22"/>
        <v>65869.74</v>
      </c>
      <c r="BC221" s="57" t="str">
        <f t="shared" si="23"/>
        <v>INR  Sixty Five Thousand Eight Hundred &amp; Sixty Nine  and Paise Seventy Four Only</v>
      </c>
      <c r="BD221" s="80"/>
      <c r="BE221" s="80">
        <f t="shared" si="18"/>
        <v>0</v>
      </c>
      <c r="BF221" s="80">
        <f t="shared" si="19"/>
        <v>3659.43</v>
      </c>
      <c r="IC221" s="16"/>
      <c r="ID221" s="16"/>
      <c r="IE221" s="16"/>
      <c r="IF221" s="16"/>
      <c r="IG221" s="16"/>
    </row>
    <row r="222" spans="1:241" s="15" customFormat="1" ht="81" customHeight="1">
      <c r="A222" s="61">
        <v>210</v>
      </c>
      <c r="B222" s="87" t="s">
        <v>519</v>
      </c>
      <c r="C222" s="64" t="s">
        <v>261</v>
      </c>
      <c r="D222" s="81">
        <v>8</v>
      </c>
      <c r="E222" s="82" t="s">
        <v>607</v>
      </c>
      <c r="F222" s="83">
        <v>1955.84</v>
      </c>
      <c r="G222" s="69"/>
      <c r="H222" s="70"/>
      <c r="I222" s="71" t="s">
        <v>39</v>
      </c>
      <c r="J222" s="72">
        <f t="shared" si="20"/>
        <v>1</v>
      </c>
      <c r="K222" s="73" t="s">
        <v>64</v>
      </c>
      <c r="L222" s="73" t="s">
        <v>7</v>
      </c>
      <c r="M222" s="74"/>
      <c r="N222" s="69"/>
      <c r="O222" s="69"/>
      <c r="P222" s="75"/>
      <c r="Q222" s="69"/>
      <c r="R222" s="69"/>
      <c r="S222" s="75"/>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7">
        <f t="shared" si="21"/>
        <v>15646.72</v>
      </c>
      <c r="BB222" s="58">
        <f t="shared" si="22"/>
        <v>15646.72</v>
      </c>
      <c r="BC222" s="57" t="str">
        <f t="shared" si="23"/>
        <v>INR  Fifteen Thousand Six Hundred &amp; Forty Six  and Paise Seventy Two Only</v>
      </c>
      <c r="BD222" s="80"/>
      <c r="BE222" s="80">
        <f t="shared" si="18"/>
        <v>0</v>
      </c>
      <c r="BF222" s="80">
        <f t="shared" si="19"/>
        <v>1955.84</v>
      </c>
      <c r="IC222" s="16"/>
      <c r="ID222" s="16"/>
      <c r="IE222" s="16"/>
      <c r="IF222" s="16"/>
      <c r="IG222" s="16"/>
    </row>
    <row r="223" spans="1:241" s="15" customFormat="1" ht="105.75" customHeight="1">
      <c r="A223" s="61">
        <v>211</v>
      </c>
      <c r="B223" s="87" t="s">
        <v>580</v>
      </c>
      <c r="C223" s="64" t="s">
        <v>262</v>
      </c>
      <c r="D223" s="81">
        <v>16</v>
      </c>
      <c r="E223" s="82" t="s">
        <v>287</v>
      </c>
      <c r="F223" s="83">
        <v>1777.12</v>
      </c>
      <c r="G223" s="69"/>
      <c r="H223" s="70"/>
      <c r="I223" s="71" t="s">
        <v>39</v>
      </c>
      <c r="J223" s="72">
        <f t="shared" si="20"/>
        <v>1</v>
      </c>
      <c r="K223" s="73" t="s">
        <v>64</v>
      </c>
      <c r="L223" s="73" t="s">
        <v>7</v>
      </c>
      <c r="M223" s="74"/>
      <c r="N223" s="69"/>
      <c r="O223" s="69"/>
      <c r="P223" s="75"/>
      <c r="Q223" s="69"/>
      <c r="R223" s="69"/>
      <c r="S223" s="75"/>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7">
        <f t="shared" si="21"/>
        <v>28433.92</v>
      </c>
      <c r="BB223" s="58">
        <f t="shared" si="22"/>
        <v>28433.92</v>
      </c>
      <c r="BC223" s="57" t="str">
        <f t="shared" si="23"/>
        <v>INR  Twenty Eight Thousand Four Hundred &amp; Thirty Three  and Paise Ninety Two Only</v>
      </c>
      <c r="BD223" s="80"/>
      <c r="BE223" s="80">
        <f t="shared" si="18"/>
        <v>0</v>
      </c>
      <c r="BF223" s="80">
        <f t="shared" si="19"/>
        <v>1777.12</v>
      </c>
      <c r="IC223" s="16"/>
      <c r="ID223" s="16"/>
      <c r="IE223" s="16"/>
      <c r="IF223" s="16"/>
      <c r="IG223" s="16"/>
    </row>
    <row r="224" spans="1:241" s="15" customFormat="1" ht="33.75" customHeight="1">
      <c r="A224" s="61">
        <v>212</v>
      </c>
      <c r="B224" s="87" t="s">
        <v>581</v>
      </c>
      <c r="C224" s="64" t="s">
        <v>263</v>
      </c>
      <c r="D224" s="81">
        <v>8</v>
      </c>
      <c r="E224" s="82" t="s">
        <v>287</v>
      </c>
      <c r="F224" s="83">
        <v>1898.15</v>
      </c>
      <c r="G224" s="69"/>
      <c r="H224" s="70"/>
      <c r="I224" s="71" t="s">
        <v>39</v>
      </c>
      <c r="J224" s="72">
        <f t="shared" si="20"/>
        <v>1</v>
      </c>
      <c r="K224" s="73" t="s">
        <v>64</v>
      </c>
      <c r="L224" s="73" t="s">
        <v>7</v>
      </c>
      <c r="M224" s="74"/>
      <c r="N224" s="69"/>
      <c r="O224" s="69"/>
      <c r="P224" s="75"/>
      <c r="Q224" s="69"/>
      <c r="R224" s="69"/>
      <c r="S224" s="75"/>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7">
        <f t="shared" si="21"/>
        <v>15185.2</v>
      </c>
      <c r="BB224" s="58">
        <f t="shared" si="22"/>
        <v>15185.2</v>
      </c>
      <c r="BC224" s="57" t="str">
        <f t="shared" si="23"/>
        <v>INR  Fifteen Thousand One Hundred &amp; Eighty Five  and Paise Twenty Only</v>
      </c>
      <c r="BD224" s="80"/>
      <c r="BE224" s="80">
        <f t="shared" si="18"/>
        <v>0</v>
      </c>
      <c r="BF224" s="80">
        <f t="shared" si="19"/>
        <v>1898.15</v>
      </c>
      <c r="IC224" s="16"/>
      <c r="ID224" s="16"/>
      <c r="IE224" s="16"/>
      <c r="IF224" s="16"/>
      <c r="IG224" s="16"/>
    </row>
    <row r="225" spans="1:241" s="15" customFormat="1" ht="50.25" customHeight="1">
      <c r="A225" s="61">
        <v>213</v>
      </c>
      <c r="B225" s="87" t="s">
        <v>520</v>
      </c>
      <c r="C225" s="64" t="s">
        <v>264</v>
      </c>
      <c r="D225" s="81">
        <v>1142.2</v>
      </c>
      <c r="E225" s="82" t="s">
        <v>291</v>
      </c>
      <c r="F225" s="83">
        <v>38.46</v>
      </c>
      <c r="G225" s="69"/>
      <c r="H225" s="70"/>
      <c r="I225" s="71" t="s">
        <v>39</v>
      </c>
      <c r="J225" s="72">
        <f t="shared" si="20"/>
        <v>1</v>
      </c>
      <c r="K225" s="73" t="s">
        <v>64</v>
      </c>
      <c r="L225" s="73" t="s">
        <v>7</v>
      </c>
      <c r="M225" s="74"/>
      <c r="N225" s="69"/>
      <c r="O225" s="69"/>
      <c r="P225" s="75"/>
      <c r="Q225" s="69"/>
      <c r="R225" s="69"/>
      <c r="S225" s="75"/>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7">
        <f t="shared" si="21"/>
        <v>43929.01</v>
      </c>
      <c r="BB225" s="58">
        <f t="shared" si="22"/>
        <v>43929.01</v>
      </c>
      <c r="BC225" s="57" t="str">
        <f t="shared" si="23"/>
        <v>INR  Forty Three Thousand Nine Hundred &amp; Twenty Nine  and Paise One Only</v>
      </c>
      <c r="BD225" s="80"/>
      <c r="BE225" s="80">
        <f t="shared" si="18"/>
        <v>0</v>
      </c>
      <c r="BF225" s="80">
        <f t="shared" si="19"/>
        <v>38.46</v>
      </c>
      <c r="IC225" s="16"/>
      <c r="ID225" s="16"/>
      <c r="IE225" s="16"/>
      <c r="IF225" s="16"/>
      <c r="IG225" s="16"/>
    </row>
    <row r="226" spans="1:241" s="15" customFormat="1" ht="48.75" customHeight="1">
      <c r="A226" s="61">
        <v>214</v>
      </c>
      <c r="B226" s="87" t="s">
        <v>521</v>
      </c>
      <c r="C226" s="64" t="s">
        <v>265</v>
      </c>
      <c r="D226" s="81">
        <v>62.36</v>
      </c>
      <c r="E226" s="82" t="s">
        <v>601</v>
      </c>
      <c r="F226" s="83">
        <v>5385.64</v>
      </c>
      <c r="G226" s="69"/>
      <c r="H226" s="70"/>
      <c r="I226" s="71" t="s">
        <v>39</v>
      </c>
      <c r="J226" s="72">
        <f>IF(I226="Less(-)",-1,1)</f>
        <v>1</v>
      </c>
      <c r="K226" s="73" t="s">
        <v>64</v>
      </c>
      <c r="L226" s="73" t="s">
        <v>7</v>
      </c>
      <c r="M226" s="74"/>
      <c r="N226" s="69"/>
      <c r="O226" s="69"/>
      <c r="P226" s="75"/>
      <c r="Q226" s="69"/>
      <c r="R226" s="69"/>
      <c r="S226" s="75"/>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7">
        <f>total_amount_ba($B$2,$D$2,D226,F226,J226,K226,M226)</f>
        <v>335848.51</v>
      </c>
      <c r="BB226" s="58">
        <f>BA226+SUM(N226:AZ226)</f>
        <v>335848.51</v>
      </c>
      <c r="BC226" s="57" t="str">
        <f>SpellNumber(L226,BB226)</f>
        <v>INR  Three Lakh Thirty Five Thousand Eight Hundred &amp; Forty Eight  and Paise Fifty One Only</v>
      </c>
      <c r="BD226" s="80"/>
      <c r="BE226" s="80">
        <f t="shared" si="18"/>
        <v>0</v>
      </c>
      <c r="BF226" s="80">
        <f t="shared" si="19"/>
        <v>5385.64</v>
      </c>
      <c r="IC226" s="16"/>
      <c r="ID226" s="16"/>
      <c r="IE226" s="16"/>
      <c r="IF226" s="16"/>
      <c r="IG226" s="16"/>
    </row>
    <row r="227" spans="1:241" s="15" customFormat="1" ht="213.75">
      <c r="A227" s="61">
        <v>215</v>
      </c>
      <c r="B227" s="87" t="s">
        <v>522</v>
      </c>
      <c r="C227" s="64" t="s">
        <v>266</v>
      </c>
      <c r="D227" s="81">
        <v>500</v>
      </c>
      <c r="E227" s="82" t="s">
        <v>597</v>
      </c>
      <c r="F227" s="83">
        <v>932.11</v>
      </c>
      <c r="G227" s="69"/>
      <c r="H227" s="70"/>
      <c r="I227" s="71" t="s">
        <v>39</v>
      </c>
      <c r="J227" s="72">
        <f t="shared" si="20"/>
        <v>1</v>
      </c>
      <c r="K227" s="73" t="s">
        <v>64</v>
      </c>
      <c r="L227" s="73" t="s">
        <v>7</v>
      </c>
      <c r="M227" s="74"/>
      <c r="N227" s="69"/>
      <c r="O227" s="69"/>
      <c r="P227" s="75"/>
      <c r="Q227" s="69"/>
      <c r="R227" s="69"/>
      <c r="S227" s="75"/>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7">
        <f t="shared" si="21"/>
        <v>466055</v>
      </c>
      <c r="BB227" s="58">
        <f t="shared" si="22"/>
        <v>466055</v>
      </c>
      <c r="BC227" s="57" t="str">
        <f t="shared" si="23"/>
        <v>INR  Four Lakh Sixty Six Thousand  &amp;Fifty Five  Only</v>
      </c>
      <c r="BD227" s="80"/>
      <c r="BE227" s="80">
        <f t="shared" si="18"/>
        <v>0</v>
      </c>
      <c r="BF227" s="80">
        <f t="shared" si="19"/>
        <v>932.11</v>
      </c>
      <c r="IC227" s="16"/>
      <c r="ID227" s="16"/>
      <c r="IE227" s="16"/>
      <c r="IF227" s="16"/>
      <c r="IG227" s="16"/>
    </row>
    <row r="228" spans="1:241" s="15" customFormat="1" ht="270" customHeight="1">
      <c r="A228" s="61">
        <v>216</v>
      </c>
      <c r="B228" s="87" t="s">
        <v>928</v>
      </c>
      <c r="C228" s="64" t="s">
        <v>267</v>
      </c>
      <c r="D228" s="81">
        <v>489</v>
      </c>
      <c r="E228" s="82" t="s">
        <v>286</v>
      </c>
      <c r="F228" s="83">
        <v>737.54</v>
      </c>
      <c r="G228" s="69"/>
      <c r="H228" s="70"/>
      <c r="I228" s="71" t="s">
        <v>39</v>
      </c>
      <c r="J228" s="72">
        <f t="shared" si="20"/>
        <v>1</v>
      </c>
      <c r="K228" s="73" t="s">
        <v>64</v>
      </c>
      <c r="L228" s="73" t="s">
        <v>7</v>
      </c>
      <c r="M228" s="74"/>
      <c r="N228" s="69"/>
      <c r="O228" s="69"/>
      <c r="P228" s="75"/>
      <c r="Q228" s="69"/>
      <c r="R228" s="69"/>
      <c r="S228" s="75"/>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7">
        <f t="shared" si="21"/>
        <v>360657.06</v>
      </c>
      <c r="BB228" s="58">
        <f t="shared" si="22"/>
        <v>360657.06</v>
      </c>
      <c r="BC228" s="57" t="str">
        <f t="shared" si="23"/>
        <v>INR  Three Lakh Sixty Thousand Six Hundred &amp; Fifty Seven  and Paise Six Only</v>
      </c>
      <c r="BD228" s="80"/>
      <c r="BE228" s="80">
        <f t="shared" si="18"/>
        <v>0</v>
      </c>
      <c r="BF228" s="80">
        <f t="shared" si="19"/>
        <v>737.54</v>
      </c>
      <c r="IC228" s="16"/>
      <c r="ID228" s="16"/>
      <c r="IE228" s="16"/>
      <c r="IF228" s="16"/>
      <c r="IG228" s="16"/>
    </row>
    <row r="229" spans="1:241" s="15" customFormat="1" ht="270" customHeight="1">
      <c r="A229" s="61">
        <v>217</v>
      </c>
      <c r="B229" s="87" t="s">
        <v>929</v>
      </c>
      <c r="C229" s="64" t="s">
        <v>268</v>
      </c>
      <c r="D229" s="81">
        <v>433</v>
      </c>
      <c r="E229" s="82" t="s">
        <v>286</v>
      </c>
      <c r="F229" s="83">
        <v>455.87</v>
      </c>
      <c r="G229" s="69"/>
      <c r="H229" s="70"/>
      <c r="I229" s="71" t="s">
        <v>39</v>
      </c>
      <c r="J229" s="72">
        <f t="shared" si="20"/>
        <v>1</v>
      </c>
      <c r="K229" s="73" t="s">
        <v>64</v>
      </c>
      <c r="L229" s="73" t="s">
        <v>7</v>
      </c>
      <c r="M229" s="74"/>
      <c r="N229" s="69"/>
      <c r="O229" s="69"/>
      <c r="P229" s="75"/>
      <c r="Q229" s="69"/>
      <c r="R229" s="69"/>
      <c r="S229" s="75"/>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7">
        <f t="shared" si="21"/>
        <v>197391.71</v>
      </c>
      <c r="BB229" s="58">
        <f t="shared" si="22"/>
        <v>197391.71</v>
      </c>
      <c r="BC229" s="57" t="str">
        <f t="shared" si="23"/>
        <v>INR  One Lakh Ninety Seven Thousand Three Hundred &amp; Ninety One  and Paise Seventy One Only</v>
      </c>
      <c r="BD229" s="80"/>
      <c r="BE229" s="80">
        <f t="shared" si="18"/>
        <v>0</v>
      </c>
      <c r="BF229" s="80">
        <f t="shared" si="19"/>
        <v>455.87</v>
      </c>
      <c r="IC229" s="16"/>
      <c r="ID229" s="16"/>
      <c r="IE229" s="16"/>
      <c r="IF229" s="16"/>
      <c r="IG229" s="16"/>
    </row>
    <row r="230" spans="1:241" s="15" customFormat="1" ht="270" customHeight="1">
      <c r="A230" s="61">
        <v>218</v>
      </c>
      <c r="B230" s="87" t="s">
        <v>930</v>
      </c>
      <c r="C230" s="64" t="s">
        <v>269</v>
      </c>
      <c r="D230" s="81">
        <v>237</v>
      </c>
      <c r="E230" s="82" t="s">
        <v>286</v>
      </c>
      <c r="F230" s="83">
        <v>351.8</v>
      </c>
      <c r="G230" s="69"/>
      <c r="H230" s="70"/>
      <c r="I230" s="71" t="s">
        <v>39</v>
      </c>
      <c r="J230" s="72">
        <f t="shared" si="20"/>
        <v>1</v>
      </c>
      <c r="K230" s="73" t="s">
        <v>64</v>
      </c>
      <c r="L230" s="73" t="s">
        <v>7</v>
      </c>
      <c r="M230" s="74"/>
      <c r="N230" s="69"/>
      <c r="O230" s="69"/>
      <c r="P230" s="75"/>
      <c r="Q230" s="69"/>
      <c r="R230" s="69"/>
      <c r="S230" s="75"/>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7">
        <f t="shared" si="21"/>
        <v>83376.6</v>
      </c>
      <c r="BB230" s="58">
        <f t="shared" si="22"/>
        <v>83376.6</v>
      </c>
      <c r="BC230" s="57" t="str">
        <f t="shared" si="23"/>
        <v>INR  Eighty Three Thousand Three Hundred &amp; Seventy Six  and Paise Sixty Only</v>
      </c>
      <c r="BD230" s="80"/>
      <c r="BE230" s="80">
        <f t="shared" si="18"/>
        <v>0</v>
      </c>
      <c r="BF230" s="80">
        <f t="shared" si="19"/>
        <v>351.8</v>
      </c>
      <c r="IC230" s="16"/>
      <c r="ID230" s="16"/>
      <c r="IE230" s="16"/>
      <c r="IF230" s="16"/>
      <c r="IG230" s="16"/>
    </row>
    <row r="231" spans="1:241" s="15" customFormat="1" ht="357.75" customHeight="1">
      <c r="A231" s="61">
        <v>219</v>
      </c>
      <c r="B231" s="88" t="s">
        <v>784</v>
      </c>
      <c r="C231" s="64" t="s">
        <v>270</v>
      </c>
      <c r="D231" s="81">
        <v>220</v>
      </c>
      <c r="E231" s="82" t="s">
        <v>290</v>
      </c>
      <c r="F231" s="83">
        <v>1535.04</v>
      </c>
      <c r="G231" s="69"/>
      <c r="H231" s="70"/>
      <c r="I231" s="71" t="s">
        <v>39</v>
      </c>
      <c r="J231" s="72">
        <f t="shared" si="20"/>
        <v>1</v>
      </c>
      <c r="K231" s="73" t="s">
        <v>64</v>
      </c>
      <c r="L231" s="73" t="s">
        <v>7</v>
      </c>
      <c r="M231" s="74"/>
      <c r="N231" s="69"/>
      <c r="O231" s="69"/>
      <c r="P231" s="75"/>
      <c r="Q231" s="69"/>
      <c r="R231" s="69"/>
      <c r="S231" s="75"/>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7">
        <f t="shared" si="21"/>
        <v>337708.8</v>
      </c>
      <c r="BB231" s="58">
        <f t="shared" si="22"/>
        <v>337708.8</v>
      </c>
      <c r="BC231" s="57" t="str">
        <f t="shared" si="23"/>
        <v>INR  Three Lakh Thirty Seven Thousand Seven Hundred &amp; Eight  and Paise Eighty Only</v>
      </c>
      <c r="BD231" s="80"/>
      <c r="BE231" s="80">
        <f t="shared" si="18"/>
        <v>0</v>
      </c>
      <c r="BF231" s="80">
        <f t="shared" si="19"/>
        <v>1535.04</v>
      </c>
      <c r="IC231" s="16"/>
      <c r="ID231" s="16"/>
      <c r="IE231" s="16"/>
      <c r="IF231" s="16"/>
      <c r="IG231" s="16"/>
    </row>
    <row r="232" spans="1:241" s="15" customFormat="1" ht="134.25" customHeight="1">
      <c r="A232" s="61">
        <v>220</v>
      </c>
      <c r="B232" s="87" t="s">
        <v>785</v>
      </c>
      <c r="C232" s="64" t="s">
        <v>271</v>
      </c>
      <c r="D232" s="81">
        <v>2</v>
      </c>
      <c r="E232" s="82" t="s">
        <v>287</v>
      </c>
      <c r="F232" s="83">
        <v>2131.18</v>
      </c>
      <c r="G232" s="69"/>
      <c r="H232" s="70"/>
      <c r="I232" s="71" t="s">
        <v>39</v>
      </c>
      <c r="J232" s="72">
        <f t="shared" si="20"/>
        <v>1</v>
      </c>
      <c r="K232" s="73" t="s">
        <v>64</v>
      </c>
      <c r="L232" s="73" t="s">
        <v>7</v>
      </c>
      <c r="M232" s="74"/>
      <c r="N232" s="69"/>
      <c r="O232" s="69"/>
      <c r="P232" s="75"/>
      <c r="Q232" s="69"/>
      <c r="R232" s="69"/>
      <c r="S232" s="75"/>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7">
        <f t="shared" si="21"/>
        <v>4262.36</v>
      </c>
      <c r="BB232" s="58">
        <f t="shared" si="22"/>
        <v>4262.36</v>
      </c>
      <c r="BC232" s="57" t="str">
        <f t="shared" si="23"/>
        <v>INR  Four Thousand Two Hundred &amp; Sixty Two  and Paise Thirty Six Only</v>
      </c>
      <c r="BD232" s="80"/>
      <c r="BE232" s="80">
        <f t="shared" si="18"/>
        <v>0</v>
      </c>
      <c r="BF232" s="80">
        <f t="shared" si="19"/>
        <v>2131.18</v>
      </c>
      <c r="IC232" s="16"/>
      <c r="ID232" s="16"/>
      <c r="IE232" s="16"/>
      <c r="IF232" s="16"/>
      <c r="IG232" s="16"/>
    </row>
    <row r="233" spans="1:241" s="15" customFormat="1" ht="185.25">
      <c r="A233" s="61">
        <v>221</v>
      </c>
      <c r="B233" s="87" t="s">
        <v>791</v>
      </c>
      <c r="C233" s="64" t="s">
        <v>272</v>
      </c>
      <c r="D233" s="81">
        <v>59.8</v>
      </c>
      <c r="E233" s="82" t="s">
        <v>294</v>
      </c>
      <c r="F233" s="83">
        <v>744.33</v>
      </c>
      <c r="G233" s="69"/>
      <c r="H233" s="70"/>
      <c r="I233" s="71" t="s">
        <v>39</v>
      </c>
      <c r="J233" s="72">
        <f t="shared" si="20"/>
        <v>1</v>
      </c>
      <c r="K233" s="73" t="s">
        <v>64</v>
      </c>
      <c r="L233" s="73" t="s">
        <v>7</v>
      </c>
      <c r="M233" s="74"/>
      <c r="N233" s="69"/>
      <c r="O233" s="69"/>
      <c r="P233" s="75"/>
      <c r="Q233" s="69"/>
      <c r="R233" s="69"/>
      <c r="S233" s="75"/>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7">
        <f t="shared" si="21"/>
        <v>44510.93</v>
      </c>
      <c r="BB233" s="58">
        <f t="shared" si="22"/>
        <v>44510.93</v>
      </c>
      <c r="BC233" s="57" t="str">
        <f t="shared" si="23"/>
        <v>INR  Forty Four Thousand Five Hundred &amp; Ten  and Paise Ninety Three Only</v>
      </c>
      <c r="BD233" s="80"/>
      <c r="BE233" s="80">
        <f t="shared" si="18"/>
        <v>0</v>
      </c>
      <c r="BF233" s="80">
        <f t="shared" si="19"/>
        <v>744.33</v>
      </c>
      <c r="IC233" s="16"/>
      <c r="ID233" s="16"/>
      <c r="IE233" s="16"/>
      <c r="IF233" s="16"/>
      <c r="IG233" s="16"/>
    </row>
    <row r="234" spans="1:241" s="15" customFormat="1" ht="185.25">
      <c r="A234" s="61">
        <v>222</v>
      </c>
      <c r="B234" s="87" t="s">
        <v>786</v>
      </c>
      <c r="C234" s="64" t="s">
        <v>273</v>
      </c>
      <c r="D234" s="81">
        <v>148</v>
      </c>
      <c r="E234" s="82" t="s">
        <v>294</v>
      </c>
      <c r="F234" s="83">
        <v>455.87</v>
      </c>
      <c r="G234" s="69"/>
      <c r="H234" s="70"/>
      <c r="I234" s="71" t="s">
        <v>39</v>
      </c>
      <c r="J234" s="72">
        <f t="shared" si="20"/>
        <v>1</v>
      </c>
      <c r="K234" s="73" t="s">
        <v>64</v>
      </c>
      <c r="L234" s="73" t="s">
        <v>7</v>
      </c>
      <c r="M234" s="74"/>
      <c r="N234" s="69"/>
      <c r="O234" s="69"/>
      <c r="P234" s="75"/>
      <c r="Q234" s="69"/>
      <c r="R234" s="69"/>
      <c r="S234" s="75"/>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7">
        <f t="shared" si="21"/>
        <v>67468.76</v>
      </c>
      <c r="BB234" s="58">
        <f t="shared" si="22"/>
        <v>67468.76</v>
      </c>
      <c r="BC234" s="57" t="str">
        <f t="shared" si="23"/>
        <v>INR  Sixty Seven Thousand Four Hundred &amp; Sixty Eight  and Paise Seventy Six Only</v>
      </c>
      <c r="BD234" s="80"/>
      <c r="BE234" s="80">
        <f t="shared" si="18"/>
        <v>0</v>
      </c>
      <c r="BF234" s="80">
        <f t="shared" si="19"/>
        <v>455.87</v>
      </c>
      <c r="IC234" s="16"/>
      <c r="ID234" s="16"/>
      <c r="IE234" s="16"/>
      <c r="IF234" s="16"/>
      <c r="IG234" s="16"/>
    </row>
    <row r="235" spans="1:241" s="15" customFormat="1" ht="185.25">
      <c r="A235" s="61">
        <v>223</v>
      </c>
      <c r="B235" s="87" t="s">
        <v>787</v>
      </c>
      <c r="C235" s="64" t="s">
        <v>274</v>
      </c>
      <c r="D235" s="81">
        <v>138.6</v>
      </c>
      <c r="E235" s="82" t="s">
        <v>294</v>
      </c>
      <c r="F235" s="83">
        <v>320.13</v>
      </c>
      <c r="G235" s="69"/>
      <c r="H235" s="70"/>
      <c r="I235" s="71" t="s">
        <v>39</v>
      </c>
      <c r="J235" s="72">
        <f t="shared" si="20"/>
        <v>1</v>
      </c>
      <c r="K235" s="73" t="s">
        <v>64</v>
      </c>
      <c r="L235" s="73" t="s">
        <v>7</v>
      </c>
      <c r="M235" s="74"/>
      <c r="N235" s="69"/>
      <c r="O235" s="69"/>
      <c r="P235" s="75"/>
      <c r="Q235" s="69"/>
      <c r="R235" s="69"/>
      <c r="S235" s="75"/>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7">
        <f t="shared" si="21"/>
        <v>44370.02</v>
      </c>
      <c r="BB235" s="58">
        <f t="shared" si="22"/>
        <v>44370.02</v>
      </c>
      <c r="BC235" s="57" t="str">
        <f t="shared" si="23"/>
        <v>INR  Forty Four Thousand Three Hundred &amp; Seventy  and Paise Two Only</v>
      </c>
      <c r="BD235" s="80"/>
      <c r="BE235" s="80">
        <f t="shared" si="18"/>
        <v>0</v>
      </c>
      <c r="BF235" s="80">
        <f t="shared" si="19"/>
        <v>320.13</v>
      </c>
      <c r="IC235" s="16"/>
      <c r="ID235" s="16"/>
      <c r="IE235" s="16"/>
      <c r="IF235" s="16"/>
      <c r="IG235" s="16"/>
    </row>
    <row r="236" spans="1:241" s="15" customFormat="1" ht="185.25">
      <c r="A236" s="61">
        <v>224</v>
      </c>
      <c r="B236" s="87" t="s">
        <v>788</v>
      </c>
      <c r="C236" s="64" t="s">
        <v>275</v>
      </c>
      <c r="D236" s="81">
        <v>84</v>
      </c>
      <c r="E236" s="82" t="s">
        <v>294</v>
      </c>
      <c r="F236" s="83">
        <v>235.29</v>
      </c>
      <c r="G236" s="69"/>
      <c r="H236" s="70"/>
      <c r="I236" s="71" t="s">
        <v>39</v>
      </c>
      <c r="J236" s="72">
        <f aca="true" t="shared" si="24" ref="J236:J249">IF(I236="Less(-)",-1,1)</f>
        <v>1</v>
      </c>
      <c r="K236" s="73" t="s">
        <v>64</v>
      </c>
      <c r="L236" s="73" t="s">
        <v>7</v>
      </c>
      <c r="M236" s="74"/>
      <c r="N236" s="69"/>
      <c r="O236" s="69"/>
      <c r="P236" s="75"/>
      <c r="Q236" s="69"/>
      <c r="R236" s="69"/>
      <c r="S236" s="75"/>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7">
        <f aca="true" t="shared" si="25" ref="BA236:BA249">total_amount_ba($B$2,$D$2,D236,F236,J236,K236,M236)</f>
        <v>19764.36</v>
      </c>
      <c r="BB236" s="58">
        <f aca="true" t="shared" si="26" ref="BB236:BB249">BA236+SUM(N236:AZ236)</f>
        <v>19764.36</v>
      </c>
      <c r="BC236" s="57" t="str">
        <f aca="true" t="shared" si="27" ref="BC236:BC249">SpellNumber(L236,BB236)</f>
        <v>INR  Nineteen Thousand Seven Hundred &amp; Sixty Four  and Paise Thirty Six Only</v>
      </c>
      <c r="BD236" s="80"/>
      <c r="BE236" s="80">
        <f t="shared" si="18"/>
        <v>0</v>
      </c>
      <c r="BF236" s="80">
        <f t="shared" si="19"/>
        <v>235.29</v>
      </c>
      <c r="IC236" s="16"/>
      <c r="ID236" s="16"/>
      <c r="IE236" s="16"/>
      <c r="IF236" s="16"/>
      <c r="IG236" s="16"/>
    </row>
    <row r="237" spans="1:241" s="15" customFormat="1" ht="185.25">
      <c r="A237" s="61">
        <v>225</v>
      </c>
      <c r="B237" s="87" t="s">
        <v>789</v>
      </c>
      <c r="C237" s="64" t="s">
        <v>276</v>
      </c>
      <c r="D237" s="81">
        <v>331.5</v>
      </c>
      <c r="E237" s="82" t="s">
        <v>294</v>
      </c>
      <c r="F237" s="83">
        <v>193.44</v>
      </c>
      <c r="G237" s="69"/>
      <c r="H237" s="70"/>
      <c r="I237" s="71" t="s">
        <v>39</v>
      </c>
      <c r="J237" s="72">
        <f t="shared" si="24"/>
        <v>1</v>
      </c>
      <c r="K237" s="73" t="s">
        <v>64</v>
      </c>
      <c r="L237" s="73" t="s">
        <v>7</v>
      </c>
      <c r="M237" s="74"/>
      <c r="N237" s="69"/>
      <c r="O237" s="69"/>
      <c r="P237" s="75"/>
      <c r="Q237" s="69"/>
      <c r="R237" s="69"/>
      <c r="S237" s="75"/>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7">
        <f t="shared" si="25"/>
        <v>64125.36</v>
      </c>
      <c r="BB237" s="58">
        <f t="shared" si="26"/>
        <v>64125.36</v>
      </c>
      <c r="BC237" s="57" t="str">
        <f t="shared" si="27"/>
        <v>INR  Sixty Four Thousand One Hundred &amp; Twenty Five  and Paise Thirty Six Only</v>
      </c>
      <c r="BD237" s="80"/>
      <c r="BE237" s="80">
        <f t="shared" si="18"/>
        <v>0</v>
      </c>
      <c r="BF237" s="80">
        <f t="shared" si="19"/>
        <v>193.44</v>
      </c>
      <c r="IC237" s="16"/>
      <c r="ID237" s="16"/>
      <c r="IE237" s="16"/>
      <c r="IF237" s="16"/>
      <c r="IG237" s="16"/>
    </row>
    <row r="238" spans="1:241" s="15" customFormat="1" ht="185.25">
      <c r="A238" s="61">
        <v>226</v>
      </c>
      <c r="B238" s="87" t="s">
        <v>790</v>
      </c>
      <c r="C238" s="64" t="s">
        <v>277</v>
      </c>
      <c r="D238" s="81">
        <v>50</v>
      </c>
      <c r="E238" s="82" t="s">
        <v>294</v>
      </c>
      <c r="F238" s="83">
        <v>158.37</v>
      </c>
      <c r="G238" s="69"/>
      <c r="H238" s="70"/>
      <c r="I238" s="71" t="s">
        <v>39</v>
      </c>
      <c r="J238" s="72">
        <f t="shared" si="24"/>
        <v>1</v>
      </c>
      <c r="K238" s="73" t="s">
        <v>64</v>
      </c>
      <c r="L238" s="73" t="s">
        <v>7</v>
      </c>
      <c r="M238" s="74"/>
      <c r="N238" s="69"/>
      <c r="O238" s="69"/>
      <c r="P238" s="75"/>
      <c r="Q238" s="69"/>
      <c r="R238" s="69"/>
      <c r="S238" s="75"/>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7">
        <f t="shared" si="25"/>
        <v>7918.5</v>
      </c>
      <c r="BB238" s="58">
        <f t="shared" si="26"/>
        <v>7918.5</v>
      </c>
      <c r="BC238" s="57" t="str">
        <f t="shared" si="27"/>
        <v>INR  Seven Thousand Nine Hundred &amp; Eighteen  and Paise Fifty Only</v>
      </c>
      <c r="BD238" s="80"/>
      <c r="BE238" s="80">
        <f t="shared" si="18"/>
        <v>0</v>
      </c>
      <c r="BF238" s="80">
        <f t="shared" si="19"/>
        <v>158.37</v>
      </c>
      <c r="IC238" s="16"/>
      <c r="ID238" s="16"/>
      <c r="IE238" s="16"/>
      <c r="IF238" s="16"/>
      <c r="IG238" s="16"/>
    </row>
    <row r="239" spans="1:241" s="15" customFormat="1" ht="56.25" customHeight="1">
      <c r="A239" s="61">
        <v>227</v>
      </c>
      <c r="B239" s="87" t="s">
        <v>582</v>
      </c>
      <c r="C239" s="64" t="s">
        <v>278</v>
      </c>
      <c r="D239" s="81">
        <v>84</v>
      </c>
      <c r="E239" s="82" t="s">
        <v>287</v>
      </c>
      <c r="F239" s="83">
        <v>583.7</v>
      </c>
      <c r="G239" s="69"/>
      <c r="H239" s="70"/>
      <c r="I239" s="71" t="s">
        <v>39</v>
      </c>
      <c r="J239" s="72">
        <f t="shared" si="24"/>
        <v>1</v>
      </c>
      <c r="K239" s="73" t="s">
        <v>64</v>
      </c>
      <c r="L239" s="73" t="s">
        <v>7</v>
      </c>
      <c r="M239" s="74"/>
      <c r="N239" s="69"/>
      <c r="O239" s="69"/>
      <c r="P239" s="75"/>
      <c r="Q239" s="69"/>
      <c r="R239" s="69"/>
      <c r="S239" s="75"/>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7">
        <f t="shared" si="25"/>
        <v>49030.8</v>
      </c>
      <c r="BB239" s="58">
        <f t="shared" si="26"/>
        <v>49030.8</v>
      </c>
      <c r="BC239" s="57" t="str">
        <f t="shared" si="27"/>
        <v>INR  Forty Nine Thousand  &amp;Thirty  and Paise Eighty Only</v>
      </c>
      <c r="BD239" s="80"/>
      <c r="BE239" s="80">
        <f t="shared" si="18"/>
        <v>0</v>
      </c>
      <c r="BF239" s="80">
        <f t="shared" si="19"/>
        <v>583.7</v>
      </c>
      <c r="IC239" s="16"/>
      <c r="ID239" s="16"/>
      <c r="IE239" s="16"/>
      <c r="IF239" s="16"/>
      <c r="IG239" s="16"/>
    </row>
    <row r="240" spans="1:241" s="15" customFormat="1" ht="67.5">
      <c r="A240" s="61">
        <v>228</v>
      </c>
      <c r="B240" s="87" t="s">
        <v>919</v>
      </c>
      <c r="C240" s="64" t="s">
        <v>279</v>
      </c>
      <c r="D240" s="81">
        <v>84</v>
      </c>
      <c r="E240" s="82" t="s">
        <v>287</v>
      </c>
      <c r="F240" s="83">
        <v>1597.25</v>
      </c>
      <c r="G240" s="69"/>
      <c r="H240" s="70"/>
      <c r="I240" s="71" t="s">
        <v>39</v>
      </c>
      <c r="J240" s="72">
        <f t="shared" si="24"/>
        <v>1</v>
      </c>
      <c r="K240" s="73" t="s">
        <v>64</v>
      </c>
      <c r="L240" s="73" t="s">
        <v>7</v>
      </c>
      <c r="M240" s="74"/>
      <c r="N240" s="69"/>
      <c r="O240" s="69"/>
      <c r="P240" s="75"/>
      <c r="Q240" s="69"/>
      <c r="R240" s="69"/>
      <c r="S240" s="75"/>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7">
        <f t="shared" si="25"/>
        <v>134169</v>
      </c>
      <c r="BB240" s="58">
        <f t="shared" si="26"/>
        <v>134169</v>
      </c>
      <c r="BC240" s="57" t="str">
        <f t="shared" si="27"/>
        <v>INR  One Lakh Thirty Four Thousand One Hundred &amp; Sixty Nine  Only</v>
      </c>
      <c r="BD240" s="80"/>
      <c r="BE240" s="80">
        <f t="shared" si="18"/>
        <v>0</v>
      </c>
      <c r="BF240" s="80">
        <f t="shared" si="19"/>
        <v>1597.25</v>
      </c>
      <c r="IC240" s="16"/>
      <c r="ID240" s="16"/>
      <c r="IE240" s="16"/>
      <c r="IF240" s="16"/>
      <c r="IG240" s="16"/>
    </row>
    <row r="241" spans="1:241" s="15" customFormat="1" ht="89.25" customHeight="1">
      <c r="A241" s="61">
        <v>229</v>
      </c>
      <c r="B241" s="87" t="s">
        <v>920</v>
      </c>
      <c r="C241" s="64" t="s">
        <v>280</v>
      </c>
      <c r="D241" s="81">
        <v>2</v>
      </c>
      <c r="E241" s="82" t="s">
        <v>287</v>
      </c>
      <c r="F241" s="83">
        <v>2671.89</v>
      </c>
      <c r="G241" s="69"/>
      <c r="H241" s="70"/>
      <c r="I241" s="71" t="s">
        <v>39</v>
      </c>
      <c r="J241" s="72">
        <f t="shared" si="24"/>
        <v>1</v>
      </c>
      <c r="K241" s="73" t="s">
        <v>64</v>
      </c>
      <c r="L241" s="73" t="s">
        <v>7</v>
      </c>
      <c r="M241" s="74"/>
      <c r="N241" s="69"/>
      <c r="O241" s="69"/>
      <c r="P241" s="75"/>
      <c r="Q241" s="69"/>
      <c r="R241" s="69"/>
      <c r="S241" s="75"/>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7">
        <f t="shared" si="25"/>
        <v>5343.78</v>
      </c>
      <c r="BB241" s="58">
        <f t="shared" si="26"/>
        <v>5343.78</v>
      </c>
      <c r="BC241" s="57" t="str">
        <f t="shared" si="27"/>
        <v>INR  Five Thousand Three Hundred &amp; Forty Three  and Paise Seventy Eight Only</v>
      </c>
      <c r="BD241" s="80"/>
      <c r="BE241" s="80">
        <f t="shared" si="18"/>
        <v>0</v>
      </c>
      <c r="BF241" s="80">
        <f t="shared" si="19"/>
        <v>2671.89</v>
      </c>
      <c r="IC241" s="16"/>
      <c r="ID241" s="16"/>
      <c r="IE241" s="16"/>
      <c r="IF241" s="16"/>
      <c r="IG241" s="16"/>
    </row>
    <row r="242" spans="1:241" s="15" customFormat="1" ht="87" customHeight="1">
      <c r="A242" s="61">
        <v>230</v>
      </c>
      <c r="B242" s="87" t="s">
        <v>902</v>
      </c>
      <c r="C242" s="64" t="s">
        <v>281</v>
      </c>
      <c r="D242" s="81">
        <v>4</v>
      </c>
      <c r="E242" s="82" t="s">
        <v>287</v>
      </c>
      <c r="F242" s="83">
        <v>1861.96</v>
      </c>
      <c r="G242" s="69"/>
      <c r="H242" s="70"/>
      <c r="I242" s="71" t="s">
        <v>39</v>
      </c>
      <c r="J242" s="72">
        <f t="shared" si="24"/>
        <v>1</v>
      </c>
      <c r="K242" s="73" t="s">
        <v>64</v>
      </c>
      <c r="L242" s="73" t="s">
        <v>7</v>
      </c>
      <c r="M242" s="74"/>
      <c r="N242" s="69"/>
      <c r="O242" s="69"/>
      <c r="P242" s="75"/>
      <c r="Q242" s="69"/>
      <c r="R242" s="69"/>
      <c r="S242" s="75"/>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7">
        <f t="shared" si="25"/>
        <v>7447.84</v>
      </c>
      <c r="BB242" s="58">
        <f t="shared" si="26"/>
        <v>7447.84</v>
      </c>
      <c r="BC242" s="57" t="str">
        <f t="shared" si="27"/>
        <v>INR  Seven Thousand Four Hundred &amp; Forty Seven  and Paise Eighty Four Only</v>
      </c>
      <c r="BD242" s="80"/>
      <c r="BE242" s="80">
        <f t="shared" si="18"/>
        <v>0</v>
      </c>
      <c r="BF242" s="80">
        <f t="shared" si="19"/>
        <v>1861.96</v>
      </c>
      <c r="IC242" s="16"/>
      <c r="ID242" s="16"/>
      <c r="IE242" s="16"/>
      <c r="IF242" s="16"/>
      <c r="IG242" s="16"/>
    </row>
    <row r="243" spans="1:241" s="15" customFormat="1" ht="87" customHeight="1">
      <c r="A243" s="61">
        <v>231</v>
      </c>
      <c r="B243" s="87" t="s">
        <v>903</v>
      </c>
      <c r="C243" s="64" t="s">
        <v>282</v>
      </c>
      <c r="D243" s="81">
        <v>7</v>
      </c>
      <c r="E243" s="82" t="s">
        <v>287</v>
      </c>
      <c r="F243" s="83">
        <v>1423.05</v>
      </c>
      <c r="G243" s="69"/>
      <c r="H243" s="70"/>
      <c r="I243" s="71" t="s">
        <v>39</v>
      </c>
      <c r="J243" s="72">
        <f t="shared" si="24"/>
        <v>1</v>
      </c>
      <c r="K243" s="73" t="s">
        <v>64</v>
      </c>
      <c r="L243" s="73" t="s">
        <v>7</v>
      </c>
      <c r="M243" s="74"/>
      <c r="N243" s="69"/>
      <c r="O243" s="69"/>
      <c r="P243" s="75"/>
      <c r="Q243" s="69"/>
      <c r="R243" s="69"/>
      <c r="S243" s="75"/>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7">
        <f t="shared" si="25"/>
        <v>9961.35</v>
      </c>
      <c r="BB243" s="58">
        <f t="shared" si="26"/>
        <v>9961.35</v>
      </c>
      <c r="BC243" s="57" t="str">
        <f t="shared" si="27"/>
        <v>INR  Nine Thousand Nine Hundred &amp; Sixty One  and Paise Thirty Five Only</v>
      </c>
      <c r="BD243" s="80"/>
      <c r="BE243" s="80">
        <f t="shared" si="18"/>
        <v>0</v>
      </c>
      <c r="BF243" s="80">
        <f t="shared" si="19"/>
        <v>1423.05</v>
      </c>
      <c r="IC243" s="16"/>
      <c r="ID243" s="16"/>
      <c r="IE243" s="16"/>
      <c r="IF243" s="16"/>
      <c r="IG243" s="16"/>
    </row>
    <row r="244" spans="1:241" s="15" customFormat="1" ht="87" customHeight="1">
      <c r="A244" s="61">
        <v>232</v>
      </c>
      <c r="B244" s="87" t="s">
        <v>904</v>
      </c>
      <c r="C244" s="64" t="s">
        <v>283</v>
      </c>
      <c r="D244" s="81">
        <v>84</v>
      </c>
      <c r="E244" s="82" t="s">
        <v>287</v>
      </c>
      <c r="F244" s="83">
        <v>1031.65</v>
      </c>
      <c r="G244" s="69"/>
      <c r="H244" s="70"/>
      <c r="I244" s="71" t="s">
        <v>39</v>
      </c>
      <c r="J244" s="72">
        <f t="shared" si="24"/>
        <v>1</v>
      </c>
      <c r="K244" s="73" t="s">
        <v>64</v>
      </c>
      <c r="L244" s="73" t="s">
        <v>7</v>
      </c>
      <c r="M244" s="74"/>
      <c r="N244" s="69"/>
      <c r="O244" s="69"/>
      <c r="P244" s="75"/>
      <c r="Q244" s="69"/>
      <c r="R244" s="69"/>
      <c r="S244" s="75"/>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7">
        <f t="shared" si="25"/>
        <v>86658.6</v>
      </c>
      <c r="BB244" s="58">
        <f t="shared" si="26"/>
        <v>86658.6</v>
      </c>
      <c r="BC244" s="57" t="str">
        <f t="shared" si="27"/>
        <v>INR  Eighty Six Thousand Six Hundred &amp; Fifty Eight  and Paise Sixty Only</v>
      </c>
      <c r="BD244" s="80"/>
      <c r="BE244" s="80">
        <f t="shared" si="18"/>
        <v>0</v>
      </c>
      <c r="BF244" s="80">
        <f t="shared" si="19"/>
        <v>1031.65</v>
      </c>
      <c r="IC244" s="16"/>
      <c r="ID244" s="16"/>
      <c r="IE244" s="16"/>
      <c r="IF244" s="16"/>
      <c r="IG244" s="16"/>
    </row>
    <row r="245" spans="1:241" s="15" customFormat="1" ht="67.5">
      <c r="A245" s="61">
        <v>233</v>
      </c>
      <c r="B245" s="87" t="s">
        <v>931</v>
      </c>
      <c r="C245" s="64" t="s">
        <v>284</v>
      </c>
      <c r="D245" s="81">
        <v>168</v>
      </c>
      <c r="E245" s="82" t="s">
        <v>287</v>
      </c>
      <c r="F245" s="83">
        <v>609.72</v>
      </c>
      <c r="G245" s="69"/>
      <c r="H245" s="70"/>
      <c r="I245" s="71" t="s">
        <v>39</v>
      </c>
      <c r="J245" s="72">
        <f t="shared" si="24"/>
        <v>1</v>
      </c>
      <c r="K245" s="73" t="s">
        <v>64</v>
      </c>
      <c r="L245" s="73" t="s">
        <v>7</v>
      </c>
      <c r="M245" s="74"/>
      <c r="N245" s="69"/>
      <c r="O245" s="69"/>
      <c r="P245" s="75"/>
      <c r="Q245" s="69"/>
      <c r="R245" s="69"/>
      <c r="S245" s="75"/>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7">
        <f t="shared" si="25"/>
        <v>102432.96</v>
      </c>
      <c r="BB245" s="58">
        <f t="shared" si="26"/>
        <v>102432.96</v>
      </c>
      <c r="BC245" s="57" t="str">
        <f t="shared" si="27"/>
        <v>INR  One Lakh Two Thousand Four Hundred &amp; Thirty Two  and Paise Ninety Six Only</v>
      </c>
      <c r="BD245" s="80"/>
      <c r="BE245" s="80">
        <f t="shared" si="18"/>
        <v>0</v>
      </c>
      <c r="BF245" s="80">
        <f t="shared" si="19"/>
        <v>609.72</v>
      </c>
      <c r="IC245" s="16"/>
      <c r="ID245" s="16"/>
      <c r="IE245" s="16"/>
      <c r="IF245" s="16"/>
      <c r="IG245" s="16"/>
    </row>
    <row r="246" spans="1:241" s="15" customFormat="1" ht="67.5">
      <c r="A246" s="61">
        <v>234</v>
      </c>
      <c r="B246" s="87" t="s">
        <v>921</v>
      </c>
      <c r="C246" s="64" t="s">
        <v>285</v>
      </c>
      <c r="D246" s="81">
        <v>4</v>
      </c>
      <c r="E246" s="82" t="s">
        <v>287</v>
      </c>
      <c r="F246" s="83">
        <v>745.46</v>
      </c>
      <c r="G246" s="69"/>
      <c r="H246" s="70"/>
      <c r="I246" s="71" t="s">
        <v>39</v>
      </c>
      <c r="J246" s="72">
        <f t="shared" si="24"/>
        <v>1</v>
      </c>
      <c r="K246" s="73" t="s">
        <v>64</v>
      </c>
      <c r="L246" s="73" t="s">
        <v>7</v>
      </c>
      <c r="M246" s="74"/>
      <c r="N246" s="69"/>
      <c r="O246" s="69"/>
      <c r="P246" s="75"/>
      <c r="Q246" s="69"/>
      <c r="R246" s="69"/>
      <c r="S246" s="75"/>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7">
        <f t="shared" si="25"/>
        <v>2981.84</v>
      </c>
      <c r="BB246" s="58">
        <f t="shared" si="26"/>
        <v>2981.84</v>
      </c>
      <c r="BC246" s="57" t="str">
        <f t="shared" si="27"/>
        <v>INR  Two Thousand Nine Hundred &amp; Eighty One  and Paise Eighty Four Only</v>
      </c>
      <c r="BD246" s="80"/>
      <c r="BE246" s="80">
        <f t="shared" si="18"/>
        <v>0</v>
      </c>
      <c r="BF246" s="80">
        <f t="shared" si="19"/>
        <v>745.46</v>
      </c>
      <c r="IC246" s="16"/>
      <c r="ID246" s="16"/>
      <c r="IE246" s="16"/>
      <c r="IF246" s="16"/>
      <c r="IG246" s="16"/>
    </row>
    <row r="247" spans="1:241" s="15" customFormat="1" ht="103.5" customHeight="1">
      <c r="A247" s="61">
        <v>235</v>
      </c>
      <c r="B247" s="87" t="s">
        <v>922</v>
      </c>
      <c r="C247" s="64" t="s">
        <v>316</v>
      </c>
      <c r="D247" s="81">
        <v>84</v>
      </c>
      <c r="E247" s="82" t="s">
        <v>608</v>
      </c>
      <c r="F247" s="83">
        <v>762.43</v>
      </c>
      <c r="G247" s="69"/>
      <c r="H247" s="70"/>
      <c r="I247" s="71" t="s">
        <v>39</v>
      </c>
      <c r="J247" s="72">
        <f t="shared" si="24"/>
        <v>1</v>
      </c>
      <c r="K247" s="73" t="s">
        <v>64</v>
      </c>
      <c r="L247" s="73" t="s">
        <v>7</v>
      </c>
      <c r="M247" s="74"/>
      <c r="N247" s="69"/>
      <c r="O247" s="69"/>
      <c r="P247" s="75"/>
      <c r="Q247" s="69"/>
      <c r="R247" s="69"/>
      <c r="S247" s="75"/>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7">
        <f t="shared" si="25"/>
        <v>64044.12</v>
      </c>
      <c r="BB247" s="58">
        <f t="shared" si="26"/>
        <v>64044.12</v>
      </c>
      <c r="BC247" s="57" t="str">
        <f t="shared" si="27"/>
        <v>INR  Sixty Four Thousand  &amp;Forty Four  and Paise Twelve Only</v>
      </c>
      <c r="BD247" s="80"/>
      <c r="BE247" s="80">
        <f t="shared" si="18"/>
        <v>0</v>
      </c>
      <c r="BF247" s="80">
        <f t="shared" si="19"/>
        <v>762.43</v>
      </c>
      <c r="IC247" s="16"/>
      <c r="ID247" s="16"/>
      <c r="IE247" s="16"/>
      <c r="IF247" s="16"/>
      <c r="IG247" s="16"/>
    </row>
    <row r="248" spans="1:241" s="15" customFormat="1" ht="76.5" customHeight="1">
      <c r="A248" s="61">
        <v>236</v>
      </c>
      <c r="B248" s="87" t="s">
        <v>923</v>
      </c>
      <c r="C248" s="64" t="s">
        <v>317</v>
      </c>
      <c r="D248" s="81">
        <v>168</v>
      </c>
      <c r="E248" s="82" t="s">
        <v>287</v>
      </c>
      <c r="F248" s="83">
        <v>921.93</v>
      </c>
      <c r="G248" s="69"/>
      <c r="H248" s="70"/>
      <c r="I248" s="71" t="s">
        <v>39</v>
      </c>
      <c r="J248" s="72">
        <f t="shared" si="24"/>
        <v>1</v>
      </c>
      <c r="K248" s="73" t="s">
        <v>64</v>
      </c>
      <c r="L248" s="73" t="s">
        <v>7</v>
      </c>
      <c r="M248" s="74"/>
      <c r="N248" s="69"/>
      <c r="O248" s="69"/>
      <c r="P248" s="75"/>
      <c r="Q248" s="69"/>
      <c r="R248" s="69"/>
      <c r="S248" s="75"/>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7">
        <f t="shared" si="25"/>
        <v>154884.24</v>
      </c>
      <c r="BB248" s="58">
        <f t="shared" si="26"/>
        <v>154884.24</v>
      </c>
      <c r="BC248" s="57" t="str">
        <f t="shared" si="27"/>
        <v>INR  One Lakh Fifty Four Thousand Eight Hundred &amp; Eighty Four  and Paise Twenty Four Only</v>
      </c>
      <c r="BD248" s="80"/>
      <c r="BE248" s="80">
        <f t="shared" si="18"/>
        <v>0</v>
      </c>
      <c r="BF248" s="80">
        <f t="shared" si="19"/>
        <v>921.93</v>
      </c>
      <c r="IC248" s="16"/>
      <c r="ID248" s="16"/>
      <c r="IE248" s="16"/>
      <c r="IF248" s="16"/>
      <c r="IG248" s="16"/>
    </row>
    <row r="249" spans="1:241" s="15" customFormat="1" ht="74.25" customHeight="1">
      <c r="A249" s="61">
        <v>237</v>
      </c>
      <c r="B249" s="87" t="s">
        <v>924</v>
      </c>
      <c r="C249" s="64" t="s">
        <v>318</v>
      </c>
      <c r="D249" s="81">
        <v>84</v>
      </c>
      <c r="E249" s="82" t="s">
        <v>287</v>
      </c>
      <c r="F249" s="83">
        <v>1435.49</v>
      </c>
      <c r="G249" s="69"/>
      <c r="H249" s="70"/>
      <c r="I249" s="71" t="s">
        <v>39</v>
      </c>
      <c r="J249" s="72">
        <f t="shared" si="24"/>
        <v>1</v>
      </c>
      <c r="K249" s="73" t="s">
        <v>64</v>
      </c>
      <c r="L249" s="73" t="s">
        <v>7</v>
      </c>
      <c r="M249" s="74"/>
      <c r="N249" s="69"/>
      <c r="O249" s="69"/>
      <c r="P249" s="75"/>
      <c r="Q249" s="69"/>
      <c r="R249" s="69"/>
      <c r="S249" s="75"/>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7">
        <f t="shared" si="25"/>
        <v>120581.16</v>
      </c>
      <c r="BB249" s="58">
        <f t="shared" si="26"/>
        <v>120581.16</v>
      </c>
      <c r="BC249" s="57" t="str">
        <f t="shared" si="27"/>
        <v>INR  One Lakh Twenty Thousand Five Hundred &amp; Eighty One  and Paise Sixteen Only</v>
      </c>
      <c r="BD249" s="80"/>
      <c r="BE249" s="80">
        <f t="shared" si="18"/>
        <v>0</v>
      </c>
      <c r="BF249" s="80">
        <f t="shared" si="19"/>
        <v>1435.49</v>
      </c>
      <c r="IC249" s="16"/>
      <c r="ID249" s="16"/>
      <c r="IE249" s="16"/>
      <c r="IF249" s="16"/>
      <c r="IG249" s="16"/>
    </row>
    <row r="250" spans="1:241" s="15" customFormat="1" ht="67.5">
      <c r="A250" s="61">
        <v>238</v>
      </c>
      <c r="B250" s="87" t="s">
        <v>925</v>
      </c>
      <c r="C250" s="64" t="s">
        <v>319</v>
      </c>
      <c r="D250" s="81">
        <v>84</v>
      </c>
      <c r="E250" s="82" t="s">
        <v>287</v>
      </c>
      <c r="F250" s="83">
        <v>1415.13</v>
      </c>
      <c r="G250" s="69"/>
      <c r="H250" s="70"/>
      <c r="I250" s="71" t="s">
        <v>39</v>
      </c>
      <c r="J250" s="72">
        <f aca="true" t="shared" si="28" ref="J250:J262">IF(I250="Less(-)",-1,1)</f>
        <v>1</v>
      </c>
      <c r="K250" s="73" t="s">
        <v>64</v>
      </c>
      <c r="L250" s="73" t="s">
        <v>7</v>
      </c>
      <c r="M250" s="74"/>
      <c r="N250" s="69"/>
      <c r="O250" s="69"/>
      <c r="P250" s="75"/>
      <c r="Q250" s="69"/>
      <c r="R250" s="69"/>
      <c r="S250" s="75"/>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7">
        <f aca="true" t="shared" si="29" ref="BA250:BA263">total_amount_ba($B$2,$D$2,D250,F250,J250,K250,M250)</f>
        <v>118870.92</v>
      </c>
      <c r="BB250" s="58">
        <f aca="true" t="shared" si="30" ref="BB250:BB262">BA250+SUM(N250:AZ250)</f>
        <v>118870.92</v>
      </c>
      <c r="BC250" s="57" t="str">
        <f aca="true" t="shared" si="31" ref="BC250:BC263">SpellNumber(L250,BB250)</f>
        <v>INR  One Lakh Eighteen Thousand Eight Hundred &amp; Seventy  and Paise Ninety Two Only</v>
      </c>
      <c r="BD250" s="80"/>
      <c r="BE250" s="80">
        <f t="shared" si="18"/>
        <v>0</v>
      </c>
      <c r="BF250" s="80">
        <f t="shared" si="19"/>
        <v>1415.13</v>
      </c>
      <c r="IC250" s="16"/>
      <c r="ID250" s="16"/>
      <c r="IE250" s="16"/>
      <c r="IF250" s="16"/>
      <c r="IG250" s="16"/>
    </row>
    <row r="251" spans="1:241" s="15" customFormat="1" ht="46.5" customHeight="1">
      <c r="A251" s="61">
        <v>239</v>
      </c>
      <c r="B251" s="87" t="s">
        <v>932</v>
      </c>
      <c r="C251" s="64" t="s">
        <v>320</v>
      </c>
      <c r="D251" s="81">
        <v>84</v>
      </c>
      <c r="E251" s="82" t="s">
        <v>287</v>
      </c>
      <c r="F251" s="83">
        <v>54.3</v>
      </c>
      <c r="G251" s="69"/>
      <c r="H251" s="70"/>
      <c r="I251" s="71" t="s">
        <v>39</v>
      </c>
      <c r="J251" s="72">
        <f t="shared" si="28"/>
        <v>1</v>
      </c>
      <c r="K251" s="73" t="s">
        <v>64</v>
      </c>
      <c r="L251" s="73" t="s">
        <v>7</v>
      </c>
      <c r="M251" s="74"/>
      <c r="N251" s="69"/>
      <c r="O251" s="69"/>
      <c r="P251" s="75"/>
      <c r="Q251" s="69"/>
      <c r="R251" s="69"/>
      <c r="S251" s="75"/>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7">
        <f t="shared" si="29"/>
        <v>4561.2</v>
      </c>
      <c r="BB251" s="58">
        <f t="shared" si="30"/>
        <v>4561.2</v>
      </c>
      <c r="BC251" s="57" t="str">
        <f t="shared" si="31"/>
        <v>INR  Four Thousand Five Hundred &amp; Sixty One  and Paise Twenty Only</v>
      </c>
      <c r="BD251" s="80"/>
      <c r="BE251" s="80">
        <f t="shared" si="18"/>
        <v>0</v>
      </c>
      <c r="BF251" s="80">
        <f t="shared" si="19"/>
        <v>54.3</v>
      </c>
      <c r="IC251" s="16"/>
      <c r="ID251" s="16"/>
      <c r="IE251" s="16"/>
      <c r="IF251" s="16"/>
      <c r="IG251" s="16"/>
    </row>
    <row r="252" spans="1:241" s="15" customFormat="1" ht="72.75" customHeight="1">
      <c r="A252" s="61">
        <v>240</v>
      </c>
      <c r="B252" s="87" t="s">
        <v>583</v>
      </c>
      <c r="C252" s="64" t="s">
        <v>321</v>
      </c>
      <c r="D252" s="81">
        <v>84</v>
      </c>
      <c r="E252" s="82" t="s">
        <v>287</v>
      </c>
      <c r="F252" s="83">
        <v>2598.37</v>
      </c>
      <c r="G252" s="69"/>
      <c r="H252" s="70"/>
      <c r="I252" s="71" t="s">
        <v>39</v>
      </c>
      <c r="J252" s="72">
        <f t="shared" si="28"/>
        <v>1</v>
      </c>
      <c r="K252" s="73" t="s">
        <v>64</v>
      </c>
      <c r="L252" s="73" t="s">
        <v>7</v>
      </c>
      <c r="M252" s="74"/>
      <c r="N252" s="69"/>
      <c r="O252" s="69"/>
      <c r="P252" s="75"/>
      <c r="Q252" s="69"/>
      <c r="R252" s="69"/>
      <c r="S252" s="75"/>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7">
        <f t="shared" si="29"/>
        <v>218263.08</v>
      </c>
      <c r="BB252" s="58">
        <f t="shared" si="30"/>
        <v>218263.08</v>
      </c>
      <c r="BC252" s="57" t="str">
        <f t="shared" si="31"/>
        <v>INR  Two Lakh Eighteen Thousand Two Hundred &amp; Sixty Three  and Paise Eight Only</v>
      </c>
      <c r="BD252" s="80"/>
      <c r="BE252" s="80">
        <f t="shared" si="18"/>
        <v>0</v>
      </c>
      <c r="BF252" s="80">
        <f t="shared" si="19"/>
        <v>2598.37</v>
      </c>
      <c r="IC252" s="16"/>
      <c r="ID252" s="16"/>
      <c r="IE252" s="16"/>
      <c r="IF252" s="16"/>
      <c r="IG252" s="16"/>
    </row>
    <row r="253" spans="1:241" s="15" customFormat="1" ht="58.5" customHeight="1">
      <c r="A253" s="61">
        <v>241</v>
      </c>
      <c r="B253" s="87" t="s">
        <v>933</v>
      </c>
      <c r="C253" s="64" t="s">
        <v>322</v>
      </c>
      <c r="D253" s="81">
        <v>12</v>
      </c>
      <c r="E253" s="82" t="s">
        <v>287</v>
      </c>
      <c r="F253" s="83">
        <v>11802.94</v>
      </c>
      <c r="G253" s="69"/>
      <c r="H253" s="70"/>
      <c r="I253" s="71" t="s">
        <v>39</v>
      </c>
      <c r="J253" s="72">
        <f t="shared" si="28"/>
        <v>1</v>
      </c>
      <c r="K253" s="73" t="s">
        <v>64</v>
      </c>
      <c r="L253" s="73" t="s">
        <v>7</v>
      </c>
      <c r="M253" s="74"/>
      <c r="N253" s="69"/>
      <c r="O253" s="69"/>
      <c r="P253" s="75"/>
      <c r="Q253" s="69"/>
      <c r="R253" s="69"/>
      <c r="S253" s="75"/>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7">
        <f t="shared" si="29"/>
        <v>141635.28</v>
      </c>
      <c r="BB253" s="58">
        <f t="shared" si="30"/>
        <v>141635.28</v>
      </c>
      <c r="BC253" s="57" t="str">
        <f t="shared" si="31"/>
        <v>INR  One Lakh Forty One Thousand Six Hundred &amp; Thirty Five  and Paise Twenty Eight Only</v>
      </c>
      <c r="BD253" s="80"/>
      <c r="BE253" s="80">
        <f t="shared" si="18"/>
        <v>0</v>
      </c>
      <c r="BF253" s="80">
        <f t="shared" si="19"/>
        <v>11802.94</v>
      </c>
      <c r="IC253" s="16"/>
      <c r="ID253" s="16"/>
      <c r="IE253" s="16"/>
      <c r="IF253" s="16"/>
      <c r="IG253" s="16"/>
    </row>
    <row r="254" spans="1:241" s="15" customFormat="1" ht="32.25" customHeight="1">
      <c r="A254" s="61">
        <v>242</v>
      </c>
      <c r="B254" s="87" t="s">
        <v>584</v>
      </c>
      <c r="C254" s="64" t="s">
        <v>323</v>
      </c>
      <c r="D254" s="81">
        <v>12</v>
      </c>
      <c r="E254" s="82" t="s">
        <v>287</v>
      </c>
      <c r="F254" s="83">
        <v>581.44</v>
      </c>
      <c r="G254" s="69"/>
      <c r="H254" s="70"/>
      <c r="I254" s="71" t="s">
        <v>39</v>
      </c>
      <c r="J254" s="72">
        <f t="shared" si="28"/>
        <v>1</v>
      </c>
      <c r="K254" s="73" t="s">
        <v>64</v>
      </c>
      <c r="L254" s="73" t="s">
        <v>7</v>
      </c>
      <c r="M254" s="74"/>
      <c r="N254" s="69"/>
      <c r="O254" s="69"/>
      <c r="P254" s="75"/>
      <c r="Q254" s="69"/>
      <c r="R254" s="69"/>
      <c r="S254" s="75"/>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7">
        <f t="shared" si="29"/>
        <v>6977.28</v>
      </c>
      <c r="BB254" s="58">
        <f t="shared" si="30"/>
        <v>6977.28</v>
      </c>
      <c r="BC254" s="57" t="str">
        <f t="shared" si="31"/>
        <v>INR  Six Thousand Nine Hundred &amp; Seventy Seven  and Paise Twenty Eight Only</v>
      </c>
      <c r="BD254" s="80"/>
      <c r="BE254" s="80">
        <f t="shared" si="18"/>
        <v>0</v>
      </c>
      <c r="BF254" s="80">
        <f t="shared" si="19"/>
        <v>581.44</v>
      </c>
      <c r="IC254" s="16"/>
      <c r="ID254" s="16"/>
      <c r="IE254" s="16"/>
      <c r="IF254" s="16"/>
      <c r="IG254" s="16"/>
    </row>
    <row r="255" spans="1:241" s="15" customFormat="1" ht="67.5">
      <c r="A255" s="61">
        <v>243</v>
      </c>
      <c r="B255" s="87" t="s">
        <v>585</v>
      </c>
      <c r="C255" s="64" t="s">
        <v>324</v>
      </c>
      <c r="D255" s="81">
        <v>84</v>
      </c>
      <c r="E255" s="82" t="s">
        <v>287</v>
      </c>
      <c r="F255" s="83">
        <v>1564.45</v>
      </c>
      <c r="G255" s="69"/>
      <c r="H255" s="70"/>
      <c r="I255" s="71" t="s">
        <v>39</v>
      </c>
      <c r="J255" s="72">
        <f t="shared" si="28"/>
        <v>1</v>
      </c>
      <c r="K255" s="73" t="s">
        <v>64</v>
      </c>
      <c r="L255" s="73" t="s">
        <v>7</v>
      </c>
      <c r="M255" s="74"/>
      <c r="N255" s="69"/>
      <c r="O255" s="69"/>
      <c r="P255" s="75"/>
      <c r="Q255" s="69"/>
      <c r="R255" s="69"/>
      <c r="S255" s="75"/>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7">
        <f t="shared" si="29"/>
        <v>131413.8</v>
      </c>
      <c r="BB255" s="58">
        <f t="shared" si="30"/>
        <v>131413.8</v>
      </c>
      <c r="BC255" s="57" t="str">
        <f t="shared" si="31"/>
        <v>INR  One Lakh Thirty One Thousand Four Hundred &amp; Thirteen  and Paise Eighty Only</v>
      </c>
      <c r="BD255" s="80"/>
      <c r="BE255" s="80">
        <f t="shared" si="18"/>
        <v>0</v>
      </c>
      <c r="BF255" s="80">
        <f t="shared" si="19"/>
        <v>1564.45</v>
      </c>
      <c r="IC255" s="16"/>
      <c r="ID255" s="16"/>
      <c r="IE255" s="16"/>
      <c r="IF255" s="16"/>
      <c r="IG255" s="16"/>
    </row>
    <row r="256" spans="1:241" s="15" customFormat="1" ht="42" customHeight="1">
      <c r="A256" s="61">
        <v>244</v>
      </c>
      <c r="B256" s="87" t="s">
        <v>586</v>
      </c>
      <c r="C256" s="64" t="s">
        <v>325</v>
      </c>
      <c r="D256" s="81">
        <v>84</v>
      </c>
      <c r="E256" s="82" t="s">
        <v>287</v>
      </c>
      <c r="F256" s="83">
        <v>1693.41</v>
      </c>
      <c r="G256" s="69"/>
      <c r="H256" s="70"/>
      <c r="I256" s="71" t="s">
        <v>39</v>
      </c>
      <c r="J256" s="72">
        <f t="shared" si="28"/>
        <v>1</v>
      </c>
      <c r="K256" s="73" t="s">
        <v>64</v>
      </c>
      <c r="L256" s="73" t="s">
        <v>7</v>
      </c>
      <c r="M256" s="74"/>
      <c r="N256" s="69"/>
      <c r="O256" s="69"/>
      <c r="P256" s="75"/>
      <c r="Q256" s="69"/>
      <c r="R256" s="69"/>
      <c r="S256" s="75"/>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7">
        <f t="shared" si="29"/>
        <v>142246.44</v>
      </c>
      <c r="BB256" s="58">
        <f t="shared" si="30"/>
        <v>142246.44</v>
      </c>
      <c r="BC256" s="57" t="str">
        <f t="shared" si="31"/>
        <v>INR  One Lakh Forty Two Thousand Two Hundred &amp; Forty Six  and Paise Forty Four Only</v>
      </c>
      <c r="BD256" s="80"/>
      <c r="BE256" s="80">
        <f t="shared" si="18"/>
        <v>0</v>
      </c>
      <c r="BF256" s="80">
        <f t="shared" si="19"/>
        <v>1693.41</v>
      </c>
      <c r="IC256" s="16"/>
      <c r="ID256" s="16"/>
      <c r="IE256" s="16"/>
      <c r="IF256" s="16"/>
      <c r="IG256" s="16"/>
    </row>
    <row r="257" spans="1:241" s="15" customFormat="1" ht="57" customHeight="1">
      <c r="A257" s="61">
        <v>245</v>
      </c>
      <c r="B257" s="87" t="s">
        <v>587</v>
      </c>
      <c r="C257" s="64" t="s">
        <v>326</v>
      </c>
      <c r="D257" s="81">
        <v>2</v>
      </c>
      <c r="E257" s="82" t="s">
        <v>287</v>
      </c>
      <c r="F257" s="83">
        <v>4284.99</v>
      </c>
      <c r="G257" s="69"/>
      <c r="H257" s="70"/>
      <c r="I257" s="71" t="s">
        <v>39</v>
      </c>
      <c r="J257" s="72">
        <f t="shared" si="28"/>
        <v>1</v>
      </c>
      <c r="K257" s="73" t="s">
        <v>64</v>
      </c>
      <c r="L257" s="73" t="s">
        <v>7</v>
      </c>
      <c r="M257" s="74"/>
      <c r="N257" s="69"/>
      <c r="O257" s="69"/>
      <c r="P257" s="75"/>
      <c r="Q257" s="69"/>
      <c r="R257" s="69"/>
      <c r="S257" s="75"/>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7">
        <f t="shared" si="29"/>
        <v>8569.98</v>
      </c>
      <c r="BB257" s="58">
        <f t="shared" si="30"/>
        <v>8569.98</v>
      </c>
      <c r="BC257" s="57" t="str">
        <f t="shared" si="31"/>
        <v>INR  Eight Thousand Five Hundred &amp; Sixty Nine  and Paise Ninety Eight Only</v>
      </c>
      <c r="BD257" s="80"/>
      <c r="BE257" s="80">
        <f t="shared" si="18"/>
        <v>0</v>
      </c>
      <c r="BF257" s="80">
        <f t="shared" si="19"/>
        <v>4284.99</v>
      </c>
      <c r="IC257" s="16"/>
      <c r="ID257" s="16"/>
      <c r="IE257" s="16"/>
      <c r="IF257" s="16"/>
      <c r="IG257" s="16"/>
    </row>
    <row r="258" spans="1:241" s="15" customFormat="1" ht="62.25" customHeight="1">
      <c r="A258" s="61">
        <v>246</v>
      </c>
      <c r="B258" s="87" t="s">
        <v>588</v>
      </c>
      <c r="C258" s="64" t="s">
        <v>327</v>
      </c>
      <c r="D258" s="81">
        <v>84</v>
      </c>
      <c r="E258" s="82" t="s">
        <v>287</v>
      </c>
      <c r="F258" s="83">
        <v>969.44</v>
      </c>
      <c r="G258" s="69"/>
      <c r="H258" s="70"/>
      <c r="I258" s="71" t="s">
        <v>39</v>
      </c>
      <c r="J258" s="72">
        <f t="shared" si="28"/>
        <v>1</v>
      </c>
      <c r="K258" s="73" t="s">
        <v>64</v>
      </c>
      <c r="L258" s="73" t="s">
        <v>7</v>
      </c>
      <c r="M258" s="74"/>
      <c r="N258" s="69"/>
      <c r="O258" s="69"/>
      <c r="P258" s="75"/>
      <c r="Q258" s="69"/>
      <c r="R258" s="69"/>
      <c r="S258" s="75"/>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7">
        <f t="shared" si="29"/>
        <v>81432.96</v>
      </c>
      <c r="BB258" s="58">
        <f t="shared" si="30"/>
        <v>81432.96</v>
      </c>
      <c r="BC258" s="57" t="str">
        <f t="shared" si="31"/>
        <v>INR  Eighty One Thousand Four Hundred &amp; Thirty Two  and Paise Ninety Six Only</v>
      </c>
      <c r="BD258" s="80"/>
      <c r="BE258" s="80">
        <f t="shared" si="18"/>
        <v>0</v>
      </c>
      <c r="BF258" s="80">
        <f t="shared" si="19"/>
        <v>969.44</v>
      </c>
      <c r="IC258" s="16"/>
      <c r="ID258" s="16"/>
      <c r="IE258" s="16"/>
      <c r="IF258" s="16"/>
      <c r="IG258" s="16"/>
    </row>
    <row r="259" spans="1:241" s="15" customFormat="1" ht="61.5" customHeight="1">
      <c r="A259" s="61">
        <v>247</v>
      </c>
      <c r="B259" s="87" t="s">
        <v>589</v>
      </c>
      <c r="C259" s="64" t="s">
        <v>328</v>
      </c>
      <c r="D259" s="81">
        <v>84</v>
      </c>
      <c r="E259" s="82" t="s">
        <v>609</v>
      </c>
      <c r="F259" s="83">
        <v>166.29</v>
      </c>
      <c r="G259" s="69"/>
      <c r="H259" s="70"/>
      <c r="I259" s="71" t="s">
        <v>39</v>
      </c>
      <c r="J259" s="72">
        <f t="shared" si="28"/>
        <v>1</v>
      </c>
      <c r="K259" s="73" t="s">
        <v>64</v>
      </c>
      <c r="L259" s="73" t="s">
        <v>7</v>
      </c>
      <c r="M259" s="74"/>
      <c r="N259" s="69"/>
      <c r="O259" s="69"/>
      <c r="P259" s="75"/>
      <c r="Q259" s="69"/>
      <c r="R259" s="69"/>
      <c r="S259" s="75"/>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7">
        <f t="shared" si="29"/>
        <v>13968.36</v>
      </c>
      <c r="BB259" s="58">
        <f t="shared" si="30"/>
        <v>13968.36</v>
      </c>
      <c r="BC259" s="57" t="str">
        <f t="shared" si="31"/>
        <v>INR  Thirteen Thousand Nine Hundred &amp; Sixty Eight  and Paise Thirty Six Only</v>
      </c>
      <c r="BD259" s="80"/>
      <c r="BE259" s="80">
        <f t="shared" si="18"/>
        <v>0</v>
      </c>
      <c r="BF259" s="80">
        <f t="shared" si="19"/>
        <v>166.29</v>
      </c>
      <c r="IC259" s="16"/>
      <c r="ID259" s="16"/>
      <c r="IE259" s="16"/>
      <c r="IF259" s="16"/>
      <c r="IG259" s="16"/>
    </row>
    <row r="260" spans="1:241" s="15" customFormat="1" ht="67.5">
      <c r="A260" s="61">
        <v>248</v>
      </c>
      <c r="B260" s="87" t="s">
        <v>590</v>
      </c>
      <c r="C260" s="64" t="s">
        <v>329</v>
      </c>
      <c r="D260" s="81">
        <v>2</v>
      </c>
      <c r="E260" s="82" t="s">
        <v>287</v>
      </c>
      <c r="F260" s="83">
        <v>102.94</v>
      </c>
      <c r="G260" s="69"/>
      <c r="H260" s="70"/>
      <c r="I260" s="71" t="s">
        <v>39</v>
      </c>
      <c r="J260" s="72">
        <f t="shared" si="28"/>
        <v>1</v>
      </c>
      <c r="K260" s="73" t="s">
        <v>64</v>
      </c>
      <c r="L260" s="73" t="s">
        <v>7</v>
      </c>
      <c r="M260" s="74"/>
      <c r="N260" s="69"/>
      <c r="O260" s="69"/>
      <c r="P260" s="75"/>
      <c r="Q260" s="69"/>
      <c r="R260" s="69"/>
      <c r="S260" s="75"/>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7">
        <f t="shared" si="29"/>
        <v>205.88</v>
      </c>
      <c r="BB260" s="58">
        <f t="shared" si="30"/>
        <v>205.88</v>
      </c>
      <c r="BC260" s="57" t="str">
        <f t="shared" si="31"/>
        <v>INR  Two Hundred &amp; Five  and Paise Eighty Eight Only</v>
      </c>
      <c r="BD260" s="80"/>
      <c r="BE260" s="80">
        <f t="shared" si="18"/>
        <v>0</v>
      </c>
      <c r="BF260" s="80">
        <f t="shared" si="19"/>
        <v>102.94</v>
      </c>
      <c r="IC260" s="16"/>
      <c r="ID260" s="16"/>
      <c r="IE260" s="16"/>
      <c r="IF260" s="16"/>
      <c r="IG260" s="16"/>
    </row>
    <row r="261" spans="1:241" s="15" customFormat="1" ht="67.5">
      <c r="A261" s="61">
        <v>249</v>
      </c>
      <c r="B261" s="87" t="s">
        <v>591</v>
      </c>
      <c r="C261" s="64" t="s">
        <v>330</v>
      </c>
      <c r="D261" s="81">
        <v>366.8</v>
      </c>
      <c r="E261" s="82" t="s">
        <v>604</v>
      </c>
      <c r="F261" s="83">
        <v>330.31</v>
      </c>
      <c r="G261" s="69"/>
      <c r="H261" s="70"/>
      <c r="I261" s="71" t="s">
        <v>39</v>
      </c>
      <c r="J261" s="72">
        <f t="shared" si="28"/>
        <v>1</v>
      </c>
      <c r="K261" s="73" t="s">
        <v>64</v>
      </c>
      <c r="L261" s="73" t="s">
        <v>7</v>
      </c>
      <c r="M261" s="74"/>
      <c r="N261" s="69"/>
      <c r="O261" s="69"/>
      <c r="P261" s="75"/>
      <c r="Q261" s="69"/>
      <c r="R261" s="69"/>
      <c r="S261" s="75"/>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7">
        <f t="shared" si="29"/>
        <v>121157.71</v>
      </c>
      <c r="BB261" s="58">
        <f t="shared" si="30"/>
        <v>121157.71</v>
      </c>
      <c r="BC261" s="57" t="str">
        <f t="shared" si="31"/>
        <v>INR  One Lakh Twenty One Thousand One Hundred &amp; Fifty Seven  and Paise Seventy One Only</v>
      </c>
      <c r="BD261" s="80"/>
      <c r="BE261" s="80">
        <f t="shared" si="18"/>
        <v>0</v>
      </c>
      <c r="BF261" s="80">
        <f t="shared" si="19"/>
        <v>330.31</v>
      </c>
      <c r="IC261" s="16"/>
      <c r="ID261" s="16"/>
      <c r="IE261" s="16"/>
      <c r="IF261" s="16"/>
      <c r="IG261" s="16"/>
    </row>
    <row r="262" spans="1:241" s="15" customFormat="1" ht="67.5">
      <c r="A262" s="61">
        <v>250</v>
      </c>
      <c r="B262" s="87" t="s">
        <v>592</v>
      </c>
      <c r="C262" s="64" t="s">
        <v>331</v>
      </c>
      <c r="D262" s="81">
        <v>158.4</v>
      </c>
      <c r="E262" s="82" t="s">
        <v>604</v>
      </c>
      <c r="F262" s="83">
        <v>617.64</v>
      </c>
      <c r="G262" s="69"/>
      <c r="H262" s="70"/>
      <c r="I262" s="71" t="s">
        <v>39</v>
      </c>
      <c r="J262" s="72">
        <f t="shared" si="28"/>
        <v>1</v>
      </c>
      <c r="K262" s="73" t="s">
        <v>64</v>
      </c>
      <c r="L262" s="73" t="s">
        <v>7</v>
      </c>
      <c r="M262" s="74"/>
      <c r="N262" s="69"/>
      <c r="O262" s="69"/>
      <c r="P262" s="75"/>
      <c r="Q262" s="69"/>
      <c r="R262" s="69"/>
      <c r="S262" s="75"/>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7">
        <f t="shared" si="29"/>
        <v>97834.18</v>
      </c>
      <c r="BB262" s="58">
        <f t="shared" si="30"/>
        <v>97834.18</v>
      </c>
      <c r="BC262" s="57" t="str">
        <f t="shared" si="31"/>
        <v>INR  Ninety Seven Thousand Eight Hundred &amp; Thirty Four  and Paise Eighteen Only</v>
      </c>
      <c r="BD262" s="80"/>
      <c r="BE262" s="80">
        <f t="shared" si="18"/>
        <v>0</v>
      </c>
      <c r="BF262" s="80">
        <f t="shared" si="19"/>
        <v>617.64</v>
      </c>
      <c r="IC262" s="16"/>
      <c r="ID262" s="16"/>
      <c r="IE262" s="16"/>
      <c r="IF262" s="16"/>
      <c r="IG262" s="16"/>
    </row>
    <row r="263" spans="1:241" s="15" customFormat="1" ht="67.5">
      <c r="A263" s="61">
        <v>251</v>
      </c>
      <c r="B263" s="87" t="s">
        <v>610</v>
      </c>
      <c r="C263" s="64" t="s">
        <v>332</v>
      </c>
      <c r="D263" s="81">
        <v>24</v>
      </c>
      <c r="E263" s="82" t="s">
        <v>287</v>
      </c>
      <c r="F263" s="83">
        <v>220.58</v>
      </c>
      <c r="G263" s="69"/>
      <c r="H263" s="70"/>
      <c r="I263" s="71" t="s">
        <v>39</v>
      </c>
      <c r="J263" s="72">
        <f aca="true" t="shared" si="32" ref="J263:J288">IF(I263="Less(-)",-1,1)</f>
        <v>1</v>
      </c>
      <c r="K263" s="73" t="s">
        <v>64</v>
      </c>
      <c r="L263" s="73" t="s">
        <v>7</v>
      </c>
      <c r="M263" s="74"/>
      <c r="N263" s="69"/>
      <c r="O263" s="69"/>
      <c r="P263" s="75"/>
      <c r="Q263" s="69"/>
      <c r="R263" s="69"/>
      <c r="S263" s="75"/>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7">
        <f t="shared" si="29"/>
        <v>5293.92</v>
      </c>
      <c r="BB263" s="58">
        <f aca="true" t="shared" si="33" ref="BB263:BB288">BA263+SUM(N263:AZ263)</f>
        <v>5293.92</v>
      </c>
      <c r="BC263" s="57" t="str">
        <f t="shared" si="31"/>
        <v>INR  Five Thousand Two Hundred &amp; Ninety Three  and Paise Ninety Two Only</v>
      </c>
      <c r="BD263" s="80"/>
      <c r="BE263" s="80">
        <f t="shared" si="18"/>
        <v>0</v>
      </c>
      <c r="BF263" s="80">
        <f t="shared" si="19"/>
        <v>220.58</v>
      </c>
      <c r="IC263" s="16"/>
      <c r="ID263" s="16"/>
      <c r="IE263" s="16"/>
      <c r="IF263" s="16"/>
      <c r="IG263" s="16"/>
    </row>
    <row r="264" spans="1:241" s="15" customFormat="1" ht="67.5">
      <c r="A264" s="61">
        <v>252</v>
      </c>
      <c r="B264" s="87" t="s">
        <v>611</v>
      </c>
      <c r="C264" s="64" t="s">
        <v>333</v>
      </c>
      <c r="D264" s="81">
        <v>24</v>
      </c>
      <c r="E264" s="82" t="s">
        <v>287</v>
      </c>
      <c r="F264" s="83">
        <v>581.44</v>
      </c>
      <c r="G264" s="69"/>
      <c r="H264" s="70"/>
      <c r="I264" s="71" t="s">
        <v>39</v>
      </c>
      <c r="J264" s="72">
        <f aca="true" t="shared" si="34" ref="J264:J270">IF(I264="Less(-)",-1,1)</f>
        <v>1</v>
      </c>
      <c r="K264" s="73" t="s">
        <v>64</v>
      </c>
      <c r="L264" s="73" t="s">
        <v>7</v>
      </c>
      <c r="M264" s="74"/>
      <c r="N264" s="69"/>
      <c r="O264" s="69"/>
      <c r="P264" s="75"/>
      <c r="Q264" s="69"/>
      <c r="R264" s="69"/>
      <c r="S264" s="75"/>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7">
        <f aca="true" t="shared" si="35" ref="BA264:BA270">total_amount_ba($B$2,$D$2,D264,F264,J264,K264,M264)</f>
        <v>13954.56</v>
      </c>
      <c r="BB264" s="58">
        <f aca="true" t="shared" si="36" ref="BB264:BB270">BA264+SUM(N264:AZ264)</f>
        <v>13954.56</v>
      </c>
      <c r="BC264" s="57" t="str">
        <f aca="true" t="shared" si="37" ref="BC264:BC271">SpellNumber(L264,BB264)</f>
        <v>INR  Thirteen Thousand Nine Hundred &amp; Fifty Four  and Paise Fifty Six Only</v>
      </c>
      <c r="BD264" s="80"/>
      <c r="BE264" s="80">
        <f t="shared" si="18"/>
        <v>0</v>
      </c>
      <c r="BF264" s="80">
        <f t="shared" si="19"/>
        <v>581.44</v>
      </c>
      <c r="IC264" s="16"/>
      <c r="ID264" s="16"/>
      <c r="IE264" s="16"/>
      <c r="IF264" s="16"/>
      <c r="IG264" s="16"/>
    </row>
    <row r="265" spans="1:241" s="15" customFormat="1" ht="67.5">
      <c r="A265" s="61">
        <v>253</v>
      </c>
      <c r="B265" s="87" t="s">
        <v>612</v>
      </c>
      <c r="C265" s="64" t="s">
        <v>334</v>
      </c>
      <c r="D265" s="81">
        <v>12</v>
      </c>
      <c r="E265" s="82" t="s">
        <v>287</v>
      </c>
      <c r="F265" s="83">
        <v>166.29</v>
      </c>
      <c r="G265" s="69"/>
      <c r="H265" s="70"/>
      <c r="I265" s="71" t="s">
        <v>39</v>
      </c>
      <c r="J265" s="72">
        <f t="shared" si="34"/>
        <v>1</v>
      </c>
      <c r="K265" s="73" t="s">
        <v>64</v>
      </c>
      <c r="L265" s="73" t="s">
        <v>7</v>
      </c>
      <c r="M265" s="74"/>
      <c r="N265" s="69"/>
      <c r="O265" s="69"/>
      <c r="P265" s="75"/>
      <c r="Q265" s="69"/>
      <c r="R265" s="69"/>
      <c r="S265" s="75"/>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7">
        <f t="shared" si="35"/>
        <v>1995.48</v>
      </c>
      <c r="BB265" s="58">
        <f t="shared" si="36"/>
        <v>1995.48</v>
      </c>
      <c r="BC265" s="57" t="str">
        <f t="shared" si="37"/>
        <v>INR  One Thousand Nine Hundred &amp; Ninety Five  and Paise Forty Eight Only</v>
      </c>
      <c r="BD265" s="80"/>
      <c r="BE265" s="80">
        <f t="shared" si="18"/>
        <v>0</v>
      </c>
      <c r="BF265" s="80">
        <f t="shared" si="19"/>
        <v>166.29</v>
      </c>
      <c r="IC265" s="16"/>
      <c r="ID265" s="16"/>
      <c r="IE265" s="16"/>
      <c r="IF265" s="16"/>
      <c r="IG265" s="16"/>
    </row>
    <row r="266" spans="1:241" s="15" customFormat="1" ht="67.5">
      <c r="A266" s="61">
        <v>254</v>
      </c>
      <c r="B266" s="87" t="s">
        <v>613</v>
      </c>
      <c r="C266" s="64" t="s">
        <v>335</v>
      </c>
      <c r="D266" s="81">
        <v>12</v>
      </c>
      <c r="E266" s="82" t="s">
        <v>287</v>
      </c>
      <c r="F266" s="83">
        <v>417.41</v>
      </c>
      <c r="G266" s="69"/>
      <c r="H266" s="70"/>
      <c r="I266" s="71" t="s">
        <v>39</v>
      </c>
      <c r="J266" s="72">
        <f t="shared" si="34"/>
        <v>1</v>
      </c>
      <c r="K266" s="73" t="s">
        <v>64</v>
      </c>
      <c r="L266" s="73" t="s">
        <v>7</v>
      </c>
      <c r="M266" s="74"/>
      <c r="N266" s="69"/>
      <c r="O266" s="69"/>
      <c r="P266" s="75"/>
      <c r="Q266" s="69"/>
      <c r="R266" s="69"/>
      <c r="S266" s="75"/>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7">
        <f t="shared" si="35"/>
        <v>5008.92</v>
      </c>
      <c r="BB266" s="58">
        <f t="shared" si="36"/>
        <v>5008.92</v>
      </c>
      <c r="BC266" s="57" t="str">
        <f t="shared" si="37"/>
        <v>INR  Five Thousand  &amp;Eight  and Paise Ninety Two Only</v>
      </c>
      <c r="BD266" s="80"/>
      <c r="BE266" s="80">
        <f t="shared" si="18"/>
        <v>0</v>
      </c>
      <c r="BF266" s="80">
        <f t="shared" si="19"/>
        <v>417.41</v>
      </c>
      <c r="IC266" s="16"/>
      <c r="ID266" s="16"/>
      <c r="IE266" s="16"/>
      <c r="IF266" s="16"/>
      <c r="IG266" s="16"/>
    </row>
    <row r="267" spans="1:241" s="15" customFormat="1" ht="67.5">
      <c r="A267" s="61">
        <v>255</v>
      </c>
      <c r="B267" s="87" t="s">
        <v>614</v>
      </c>
      <c r="C267" s="64" t="s">
        <v>336</v>
      </c>
      <c r="D267" s="81">
        <v>12</v>
      </c>
      <c r="E267" s="82" t="s">
        <v>287</v>
      </c>
      <c r="F267" s="83">
        <v>37.33</v>
      </c>
      <c r="G267" s="69"/>
      <c r="H267" s="70"/>
      <c r="I267" s="71" t="s">
        <v>39</v>
      </c>
      <c r="J267" s="72">
        <f t="shared" si="34"/>
        <v>1</v>
      </c>
      <c r="K267" s="73" t="s">
        <v>64</v>
      </c>
      <c r="L267" s="73" t="s">
        <v>7</v>
      </c>
      <c r="M267" s="74"/>
      <c r="N267" s="69"/>
      <c r="O267" s="69"/>
      <c r="P267" s="75"/>
      <c r="Q267" s="69"/>
      <c r="R267" s="69"/>
      <c r="S267" s="75"/>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7">
        <f t="shared" si="35"/>
        <v>447.96</v>
      </c>
      <c r="BB267" s="58">
        <f t="shared" si="36"/>
        <v>447.96</v>
      </c>
      <c r="BC267" s="57" t="str">
        <f t="shared" si="37"/>
        <v>INR  Four Hundred &amp; Forty Seven  and Paise Ninety Six Only</v>
      </c>
      <c r="BD267" s="80"/>
      <c r="BE267" s="80">
        <f t="shared" si="18"/>
        <v>0</v>
      </c>
      <c r="BF267" s="80">
        <f t="shared" si="19"/>
        <v>37.33</v>
      </c>
      <c r="IC267" s="16"/>
      <c r="ID267" s="16"/>
      <c r="IE267" s="16"/>
      <c r="IF267" s="16"/>
      <c r="IG267" s="16"/>
    </row>
    <row r="268" spans="1:241" s="15" customFormat="1" ht="67.5">
      <c r="A268" s="61">
        <v>256</v>
      </c>
      <c r="B268" s="87" t="s">
        <v>615</v>
      </c>
      <c r="C268" s="64" t="s">
        <v>337</v>
      </c>
      <c r="D268" s="81">
        <v>12</v>
      </c>
      <c r="E268" s="82" t="s">
        <v>287</v>
      </c>
      <c r="F268" s="83">
        <v>64.48</v>
      </c>
      <c r="G268" s="69"/>
      <c r="H268" s="70"/>
      <c r="I268" s="71" t="s">
        <v>39</v>
      </c>
      <c r="J268" s="72">
        <f t="shared" si="34"/>
        <v>1</v>
      </c>
      <c r="K268" s="73" t="s">
        <v>64</v>
      </c>
      <c r="L268" s="73" t="s">
        <v>7</v>
      </c>
      <c r="M268" s="74"/>
      <c r="N268" s="69"/>
      <c r="O268" s="69"/>
      <c r="P268" s="75"/>
      <c r="Q268" s="69"/>
      <c r="R268" s="69"/>
      <c r="S268" s="75"/>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7">
        <f t="shared" si="35"/>
        <v>773.76</v>
      </c>
      <c r="BB268" s="58">
        <f t="shared" si="36"/>
        <v>773.76</v>
      </c>
      <c r="BC268" s="57" t="str">
        <f t="shared" si="37"/>
        <v>INR  Seven Hundred &amp; Seventy Three  and Paise Seventy Six Only</v>
      </c>
      <c r="BD268" s="80"/>
      <c r="BE268" s="80">
        <f t="shared" si="18"/>
        <v>0</v>
      </c>
      <c r="BF268" s="80">
        <f t="shared" si="19"/>
        <v>64.48</v>
      </c>
      <c r="IC268" s="16"/>
      <c r="ID268" s="16"/>
      <c r="IE268" s="16"/>
      <c r="IF268" s="16"/>
      <c r="IG268" s="16"/>
    </row>
    <row r="269" spans="1:241" s="15" customFormat="1" ht="67.5">
      <c r="A269" s="61">
        <v>257</v>
      </c>
      <c r="B269" s="87" t="s">
        <v>616</v>
      </c>
      <c r="C269" s="64" t="s">
        <v>338</v>
      </c>
      <c r="D269" s="81">
        <v>24</v>
      </c>
      <c r="E269" s="82" t="s">
        <v>287</v>
      </c>
      <c r="F269" s="83">
        <v>659.49</v>
      </c>
      <c r="G269" s="69"/>
      <c r="H269" s="70"/>
      <c r="I269" s="71" t="s">
        <v>39</v>
      </c>
      <c r="J269" s="72">
        <f t="shared" si="34"/>
        <v>1</v>
      </c>
      <c r="K269" s="73" t="s">
        <v>64</v>
      </c>
      <c r="L269" s="73" t="s">
        <v>7</v>
      </c>
      <c r="M269" s="74"/>
      <c r="N269" s="69"/>
      <c r="O269" s="69"/>
      <c r="P269" s="75"/>
      <c r="Q269" s="69"/>
      <c r="R269" s="69"/>
      <c r="S269" s="75"/>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7">
        <f t="shared" si="35"/>
        <v>15827.76</v>
      </c>
      <c r="BB269" s="58">
        <f t="shared" si="36"/>
        <v>15827.76</v>
      </c>
      <c r="BC269" s="57" t="str">
        <f t="shared" si="37"/>
        <v>INR  Fifteen Thousand Eight Hundred &amp; Twenty Seven  and Paise Seventy Six Only</v>
      </c>
      <c r="BD269" s="80"/>
      <c r="BE269" s="80">
        <f aca="true" t="shared" si="38" ref="BE269:BE332">BD269*1.12*1.01</f>
        <v>0</v>
      </c>
      <c r="BF269" s="80">
        <f aca="true" t="shared" si="39" ref="BF269:BF332">F269-BE269</f>
        <v>659.49</v>
      </c>
      <c r="IC269" s="16"/>
      <c r="ID269" s="16"/>
      <c r="IE269" s="16"/>
      <c r="IF269" s="16"/>
      <c r="IG269" s="16"/>
    </row>
    <row r="270" spans="1:241" s="15" customFormat="1" ht="67.5">
      <c r="A270" s="61">
        <v>258</v>
      </c>
      <c r="B270" s="87" t="s">
        <v>617</v>
      </c>
      <c r="C270" s="64" t="s">
        <v>339</v>
      </c>
      <c r="D270" s="81">
        <v>24</v>
      </c>
      <c r="E270" s="82" t="s">
        <v>287</v>
      </c>
      <c r="F270" s="83">
        <v>312.21</v>
      </c>
      <c r="G270" s="69"/>
      <c r="H270" s="70"/>
      <c r="I270" s="71" t="s">
        <v>39</v>
      </c>
      <c r="J270" s="72">
        <f t="shared" si="34"/>
        <v>1</v>
      </c>
      <c r="K270" s="73" t="s">
        <v>64</v>
      </c>
      <c r="L270" s="73" t="s">
        <v>7</v>
      </c>
      <c r="M270" s="74"/>
      <c r="N270" s="69"/>
      <c r="O270" s="69"/>
      <c r="P270" s="75"/>
      <c r="Q270" s="69"/>
      <c r="R270" s="69"/>
      <c r="S270" s="75"/>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7">
        <f t="shared" si="35"/>
        <v>7493.04</v>
      </c>
      <c r="BB270" s="58">
        <f t="shared" si="36"/>
        <v>7493.04</v>
      </c>
      <c r="BC270" s="57" t="str">
        <f t="shared" si="37"/>
        <v>INR  Seven Thousand Four Hundred &amp; Ninety Three  and Paise Four Only</v>
      </c>
      <c r="BD270" s="80"/>
      <c r="BE270" s="80">
        <f t="shared" si="38"/>
        <v>0</v>
      </c>
      <c r="BF270" s="80">
        <f t="shared" si="39"/>
        <v>312.21</v>
      </c>
      <c r="IC270" s="16"/>
      <c r="ID270" s="16"/>
      <c r="IE270" s="16"/>
      <c r="IF270" s="16"/>
      <c r="IG270" s="16"/>
    </row>
    <row r="271" spans="1:228" s="15" customFormat="1" ht="314.25" customHeight="1">
      <c r="A271" s="61">
        <v>259</v>
      </c>
      <c r="B271" s="87" t="s">
        <v>618</v>
      </c>
      <c r="C271" s="64" t="s">
        <v>340</v>
      </c>
      <c r="D271" s="81">
        <v>50</v>
      </c>
      <c r="E271" s="82" t="s">
        <v>293</v>
      </c>
      <c r="F271" s="83">
        <v>2063.31</v>
      </c>
      <c r="G271" s="69"/>
      <c r="H271" s="70"/>
      <c r="I271" s="71" t="s">
        <v>39</v>
      </c>
      <c r="J271" s="72">
        <f t="shared" si="32"/>
        <v>1</v>
      </c>
      <c r="K271" s="73" t="s">
        <v>64</v>
      </c>
      <c r="L271" s="73" t="s">
        <v>7</v>
      </c>
      <c r="M271" s="74"/>
      <c r="N271" s="69"/>
      <c r="O271" s="69"/>
      <c r="P271" s="75"/>
      <c r="Q271" s="69"/>
      <c r="R271" s="69"/>
      <c r="S271" s="75"/>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7">
        <f aca="true" t="shared" si="40" ref="BA271:BA292">total_amount_ba($B$2,$D$2,D271,F271,J271,K271,M271)</f>
        <v>103165.5</v>
      </c>
      <c r="BB271" s="58">
        <f t="shared" si="33"/>
        <v>103165.5</v>
      </c>
      <c r="BC271" s="57" t="str">
        <f t="shared" si="37"/>
        <v>INR  One Lakh Three Thousand One Hundred &amp; Sixty Five  and Paise Fifty Only</v>
      </c>
      <c r="BD271" s="80"/>
      <c r="BE271" s="80">
        <f t="shared" si="38"/>
        <v>0</v>
      </c>
      <c r="BF271" s="80">
        <f t="shared" si="39"/>
        <v>2063.31</v>
      </c>
      <c r="HP271" s="16"/>
      <c r="HQ271" s="16"/>
      <c r="HR271" s="16"/>
      <c r="HS271" s="16"/>
      <c r="HT271" s="16"/>
    </row>
    <row r="272" spans="1:228" s="15" customFormat="1" ht="243" customHeight="1">
      <c r="A272" s="61">
        <v>260</v>
      </c>
      <c r="B272" s="87" t="s">
        <v>619</v>
      </c>
      <c r="C272" s="64" t="s">
        <v>341</v>
      </c>
      <c r="D272" s="81">
        <v>366.8</v>
      </c>
      <c r="E272" s="82" t="s">
        <v>620</v>
      </c>
      <c r="F272" s="83">
        <v>64.48</v>
      </c>
      <c r="G272" s="69"/>
      <c r="H272" s="70"/>
      <c r="I272" s="71" t="s">
        <v>39</v>
      </c>
      <c r="J272" s="72">
        <f t="shared" si="32"/>
        <v>1</v>
      </c>
      <c r="K272" s="73" t="s">
        <v>64</v>
      </c>
      <c r="L272" s="73" t="s">
        <v>7</v>
      </c>
      <c r="M272" s="74"/>
      <c r="N272" s="69"/>
      <c r="O272" s="69"/>
      <c r="P272" s="75"/>
      <c r="Q272" s="69"/>
      <c r="R272" s="69"/>
      <c r="S272" s="75"/>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7">
        <f t="shared" si="40"/>
        <v>23651.26</v>
      </c>
      <c r="BB272" s="58">
        <f t="shared" si="33"/>
        <v>23651.26</v>
      </c>
      <c r="BC272" s="57" t="str">
        <f aca="true" t="shared" si="41" ref="BC272:BC288">SpellNumber(L272,BB272)</f>
        <v>INR  Twenty Three Thousand Six Hundred &amp; Fifty One  and Paise Twenty Six Only</v>
      </c>
      <c r="BD272" s="80"/>
      <c r="BE272" s="80">
        <f t="shared" si="38"/>
        <v>0</v>
      </c>
      <c r="BF272" s="80">
        <f t="shared" si="39"/>
        <v>64.48</v>
      </c>
      <c r="HP272" s="16"/>
      <c r="HQ272" s="16"/>
      <c r="HR272" s="16"/>
      <c r="HS272" s="16"/>
      <c r="HT272" s="16"/>
    </row>
    <row r="273" spans="1:228" s="15" customFormat="1" ht="246.75" customHeight="1">
      <c r="A273" s="61">
        <v>261</v>
      </c>
      <c r="B273" s="68" t="s">
        <v>621</v>
      </c>
      <c r="C273" s="64" t="s">
        <v>342</v>
      </c>
      <c r="D273" s="81">
        <v>158.4</v>
      </c>
      <c r="E273" s="82" t="s">
        <v>620</v>
      </c>
      <c r="F273" s="83">
        <v>74.66</v>
      </c>
      <c r="G273" s="69"/>
      <c r="H273" s="70"/>
      <c r="I273" s="71" t="s">
        <v>39</v>
      </c>
      <c r="J273" s="72">
        <f t="shared" si="32"/>
        <v>1</v>
      </c>
      <c r="K273" s="73" t="s">
        <v>64</v>
      </c>
      <c r="L273" s="73" t="s">
        <v>7</v>
      </c>
      <c r="M273" s="74"/>
      <c r="N273" s="69"/>
      <c r="O273" s="69"/>
      <c r="P273" s="75"/>
      <c r="Q273" s="69"/>
      <c r="R273" s="69"/>
      <c r="S273" s="75"/>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7">
        <f t="shared" si="40"/>
        <v>11826.14</v>
      </c>
      <c r="BB273" s="58">
        <f t="shared" si="33"/>
        <v>11826.14</v>
      </c>
      <c r="BC273" s="57" t="str">
        <f t="shared" si="41"/>
        <v>INR  Eleven Thousand Eight Hundred &amp; Twenty Six  and Paise Fourteen Only</v>
      </c>
      <c r="BD273" s="80"/>
      <c r="BE273" s="80">
        <f t="shared" si="38"/>
        <v>0</v>
      </c>
      <c r="BF273" s="80">
        <f t="shared" si="39"/>
        <v>74.66</v>
      </c>
      <c r="HP273" s="16"/>
      <c r="HQ273" s="16"/>
      <c r="HR273" s="16"/>
      <c r="HS273" s="16"/>
      <c r="HT273" s="16"/>
    </row>
    <row r="274" spans="1:228" s="15" customFormat="1" ht="42.75" customHeight="1">
      <c r="A274" s="61">
        <v>262</v>
      </c>
      <c r="B274" s="68" t="s">
        <v>622</v>
      </c>
      <c r="C274" s="64" t="s">
        <v>343</v>
      </c>
      <c r="D274" s="81">
        <v>84</v>
      </c>
      <c r="E274" s="82" t="s">
        <v>287</v>
      </c>
      <c r="F274" s="83">
        <v>70.13</v>
      </c>
      <c r="G274" s="69"/>
      <c r="H274" s="70"/>
      <c r="I274" s="71" t="s">
        <v>39</v>
      </c>
      <c r="J274" s="72">
        <f t="shared" si="32"/>
        <v>1</v>
      </c>
      <c r="K274" s="73" t="s">
        <v>64</v>
      </c>
      <c r="L274" s="73" t="s">
        <v>7</v>
      </c>
      <c r="M274" s="74"/>
      <c r="N274" s="69"/>
      <c r="O274" s="69"/>
      <c r="P274" s="75"/>
      <c r="Q274" s="69"/>
      <c r="R274" s="69"/>
      <c r="S274" s="75"/>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7">
        <f t="shared" si="40"/>
        <v>5890.92</v>
      </c>
      <c r="BB274" s="58">
        <f t="shared" si="33"/>
        <v>5890.92</v>
      </c>
      <c r="BC274" s="57" t="str">
        <f t="shared" si="41"/>
        <v>INR  Five Thousand Eight Hundred &amp; Ninety  and Paise Ninety Two Only</v>
      </c>
      <c r="BD274" s="80"/>
      <c r="BE274" s="80">
        <f t="shared" si="38"/>
        <v>0</v>
      </c>
      <c r="BF274" s="80">
        <f t="shared" si="39"/>
        <v>70.13</v>
      </c>
      <c r="HP274" s="16"/>
      <c r="HQ274" s="16"/>
      <c r="HR274" s="16"/>
      <c r="HS274" s="16"/>
      <c r="HT274" s="16"/>
    </row>
    <row r="275" spans="1:228" s="15" customFormat="1" ht="36" customHeight="1">
      <c r="A275" s="61">
        <v>263</v>
      </c>
      <c r="B275" s="68" t="s">
        <v>623</v>
      </c>
      <c r="C275" s="64" t="s">
        <v>344</v>
      </c>
      <c r="D275" s="81">
        <v>84</v>
      </c>
      <c r="E275" s="82" t="s">
        <v>287</v>
      </c>
      <c r="F275" s="83">
        <v>96.15</v>
      </c>
      <c r="G275" s="69"/>
      <c r="H275" s="70"/>
      <c r="I275" s="71" t="s">
        <v>39</v>
      </c>
      <c r="J275" s="72">
        <f t="shared" si="32"/>
        <v>1</v>
      </c>
      <c r="K275" s="73" t="s">
        <v>64</v>
      </c>
      <c r="L275" s="73" t="s">
        <v>7</v>
      </c>
      <c r="M275" s="74"/>
      <c r="N275" s="69"/>
      <c r="O275" s="69"/>
      <c r="P275" s="75"/>
      <c r="Q275" s="69"/>
      <c r="R275" s="69"/>
      <c r="S275" s="75"/>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7">
        <f t="shared" si="40"/>
        <v>8076.6</v>
      </c>
      <c r="BB275" s="58">
        <f t="shared" si="33"/>
        <v>8076.6</v>
      </c>
      <c r="BC275" s="57" t="str">
        <f t="shared" si="41"/>
        <v>INR  Eight Thousand  &amp;Seventy Six  and Paise Sixty Only</v>
      </c>
      <c r="BD275" s="80"/>
      <c r="BE275" s="80">
        <f t="shared" si="38"/>
        <v>0</v>
      </c>
      <c r="BF275" s="80">
        <f t="shared" si="39"/>
        <v>96.15</v>
      </c>
      <c r="HP275" s="16"/>
      <c r="HQ275" s="16"/>
      <c r="HR275" s="16"/>
      <c r="HS275" s="16"/>
      <c r="HT275" s="16"/>
    </row>
    <row r="276" spans="1:228" s="15" customFormat="1" ht="71.25">
      <c r="A276" s="61">
        <v>264</v>
      </c>
      <c r="B276" s="68" t="s">
        <v>624</v>
      </c>
      <c r="C276" s="64" t="s">
        <v>345</v>
      </c>
      <c r="D276" s="81">
        <v>75</v>
      </c>
      <c r="E276" s="82" t="s">
        <v>287</v>
      </c>
      <c r="F276" s="83">
        <v>1607.44</v>
      </c>
      <c r="G276" s="69"/>
      <c r="H276" s="70"/>
      <c r="I276" s="71" t="s">
        <v>39</v>
      </c>
      <c r="J276" s="72">
        <f t="shared" si="32"/>
        <v>1</v>
      </c>
      <c r="K276" s="73" t="s">
        <v>64</v>
      </c>
      <c r="L276" s="73" t="s">
        <v>7</v>
      </c>
      <c r="M276" s="74"/>
      <c r="N276" s="69"/>
      <c r="O276" s="69"/>
      <c r="P276" s="75"/>
      <c r="Q276" s="69"/>
      <c r="R276" s="69"/>
      <c r="S276" s="75"/>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7">
        <f t="shared" si="40"/>
        <v>120558</v>
      </c>
      <c r="BB276" s="58">
        <f t="shared" si="33"/>
        <v>120558</v>
      </c>
      <c r="BC276" s="57" t="str">
        <f t="shared" si="41"/>
        <v>INR  One Lakh Twenty Thousand Five Hundred &amp; Fifty Eight  Only</v>
      </c>
      <c r="BD276" s="80"/>
      <c r="BE276" s="80">
        <f t="shared" si="38"/>
        <v>0</v>
      </c>
      <c r="BF276" s="80">
        <f t="shared" si="39"/>
        <v>1607.44</v>
      </c>
      <c r="HP276" s="16"/>
      <c r="HQ276" s="16"/>
      <c r="HR276" s="16"/>
      <c r="HS276" s="16"/>
      <c r="HT276" s="16"/>
    </row>
    <row r="277" spans="1:228" s="15" customFormat="1" ht="77.25" customHeight="1">
      <c r="A277" s="61">
        <v>265</v>
      </c>
      <c r="B277" s="68" t="s">
        <v>625</v>
      </c>
      <c r="C277" s="64" t="s">
        <v>346</v>
      </c>
      <c r="D277" s="81">
        <v>5</v>
      </c>
      <c r="E277" s="82" t="s">
        <v>287</v>
      </c>
      <c r="F277" s="83">
        <v>3511.24</v>
      </c>
      <c r="G277" s="69"/>
      <c r="H277" s="70"/>
      <c r="I277" s="71" t="s">
        <v>39</v>
      </c>
      <c r="J277" s="72">
        <f t="shared" si="32"/>
        <v>1</v>
      </c>
      <c r="K277" s="73" t="s">
        <v>64</v>
      </c>
      <c r="L277" s="73" t="s">
        <v>7</v>
      </c>
      <c r="M277" s="74"/>
      <c r="N277" s="69"/>
      <c r="O277" s="69"/>
      <c r="P277" s="75"/>
      <c r="Q277" s="69"/>
      <c r="R277" s="69"/>
      <c r="S277" s="75"/>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7">
        <f t="shared" si="40"/>
        <v>17556.2</v>
      </c>
      <c r="BB277" s="58">
        <f t="shared" si="33"/>
        <v>17556.2</v>
      </c>
      <c r="BC277" s="57" t="str">
        <f t="shared" si="41"/>
        <v>INR  Seventeen Thousand Five Hundred &amp; Fifty Six  and Paise Twenty Only</v>
      </c>
      <c r="BD277" s="80"/>
      <c r="BE277" s="80">
        <f t="shared" si="38"/>
        <v>0</v>
      </c>
      <c r="BF277" s="80">
        <f t="shared" si="39"/>
        <v>3511.24</v>
      </c>
      <c r="HP277" s="16"/>
      <c r="HQ277" s="16"/>
      <c r="HR277" s="16"/>
      <c r="HS277" s="16"/>
      <c r="HT277" s="16"/>
    </row>
    <row r="278" spans="1:228" s="15" customFormat="1" ht="67.5">
      <c r="A278" s="61">
        <v>266</v>
      </c>
      <c r="B278" s="68" t="s">
        <v>626</v>
      </c>
      <c r="C278" s="64" t="s">
        <v>347</v>
      </c>
      <c r="D278" s="81">
        <v>84</v>
      </c>
      <c r="E278" s="82" t="s">
        <v>287</v>
      </c>
      <c r="F278" s="83">
        <v>693.43</v>
      </c>
      <c r="G278" s="69"/>
      <c r="H278" s="70"/>
      <c r="I278" s="71" t="s">
        <v>39</v>
      </c>
      <c r="J278" s="72">
        <f>IF(I278="Less(-)",-1,1)</f>
        <v>1</v>
      </c>
      <c r="K278" s="73" t="s">
        <v>64</v>
      </c>
      <c r="L278" s="73" t="s">
        <v>7</v>
      </c>
      <c r="M278" s="74"/>
      <c r="N278" s="69"/>
      <c r="O278" s="69"/>
      <c r="P278" s="75"/>
      <c r="Q278" s="69"/>
      <c r="R278" s="69"/>
      <c r="S278" s="75"/>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7">
        <f>total_amount_ba($B$2,$D$2,D278,F278,J278,K278,M278)</f>
        <v>58248.12</v>
      </c>
      <c r="BB278" s="58">
        <f>BA278+SUM(N278:AZ278)</f>
        <v>58248.12</v>
      </c>
      <c r="BC278" s="57" t="str">
        <f>SpellNumber(L278,BB278)</f>
        <v>INR  Fifty Eight Thousand Two Hundred &amp; Forty Eight  and Paise Twelve Only</v>
      </c>
      <c r="BD278" s="80"/>
      <c r="BE278" s="80">
        <f t="shared" si="38"/>
        <v>0</v>
      </c>
      <c r="BF278" s="80">
        <f t="shared" si="39"/>
        <v>693.43</v>
      </c>
      <c r="HP278" s="16"/>
      <c r="HQ278" s="16"/>
      <c r="HR278" s="16"/>
      <c r="HS278" s="16"/>
      <c r="HT278" s="16"/>
    </row>
    <row r="279" spans="1:228" s="15" customFormat="1" ht="54" customHeight="1">
      <c r="A279" s="61">
        <v>267</v>
      </c>
      <c r="B279" s="68" t="s">
        <v>627</v>
      </c>
      <c r="C279" s="64" t="s">
        <v>348</v>
      </c>
      <c r="D279" s="81">
        <v>84</v>
      </c>
      <c r="E279" s="82" t="s">
        <v>287</v>
      </c>
      <c r="F279" s="83">
        <v>537.32</v>
      </c>
      <c r="G279" s="69"/>
      <c r="H279" s="70"/>
      <c r="I279" s="71" t="s">
        <v>39</v>
      </c>
      <c r="J279" s="72">
        <f t="shared" si="32"/>
        <v>1</v>
      </c>
      <c r="K279" s="73" t="s">
        <v>64</v>
      </c>
      <c r="L279" s="73" t="s">
        <v>7</v>
      </c>
      <c r="M279" s="74"/>
      <c r="N279" s="69"/>
      <c r="O279" s="69"/>
      <c r="P279" s="75"/>
      <c r="Q279" s="69"/>
      <c r="R279" s="69"/>
      <c r="S279" s="75"/>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7">
        <f t="shared" si="40"/>
        <v>45134.88</v>
      </c>
      <c r="BB279" s="58">
        <f t="shared" si="33"/>
        <v>45134.88</v>
      </c>
      <c r="BC279" s="57" t="str">
        <f t="shared" si="41"/>
        <v>INR  Forty Five Thousand One Hundred &amp; Thirty Four  and Paise Eighty Eight Only</v>
      </c>
      <c r="BD279" s="80"/>
      <c r="BE279" s="80">
        <f t="shared" si="38"/>
        <v>0</v>
      </c>
      <c r="BF279" s="80">
        <f t="shared" si="39"/>
        <v>537.32</v>
      </c>
      <c r="HP279" s="16"/>
      <c r="HQ279" s="16"/>
      <c r="HR279" s="16"/>
      <c r="HS279" s="16"/>
      <c r="HT279" s="16"/>
    </row>
    <row r="280" spans="1:228" s="15" customFormat="1" ht="67.5">
      <c r="A280" s="61">
        <v>268</v>
      </c>
      <c r="B280" s="68" t="s">
        <v>628</v>
      </c>
      <c r="C280" s="64" t="s">
        <v>349</v>
      </c>
      <c r="D280" s="81">
        <v>84</v>
      </c>
      <c r="E280" s="82" t="s">
        <v>287</v>
      </c>
      <c r="F280" s="83">
        <v>542.98</v>
      </c>
      <c r="G280" s="69"/>
      <c r="H280" s="70"/>
      <c r="I280" s="71" t="s">
        <v>39</v>
      </c>
      <c r="J280" s="72">
        <f t="shared" si="32"/>
        <v>1</v>
      </c>
      <c r="K280" s="73" t="s">
        <v>64</v>
      </c>
      <c r="L280" s="73" t="s">
        <v>7</v>
      </c>
      <c r="M280" s="74"/>
      <c r="N280" s="84"/>
      <c r="O280" s="84"/>
      <c r="P280" s="85"/>
      <c r="Q280" s="84"/>
      <c r="R280" s="84"/>
      <c r="S280" s="85"/>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77">
        <f t="shared" si="40"/>
        <v>45610.32</v>
      </c>
      <c r="BB280" s="58">
        <f t="shared" si="33"/>
        <v>45610.32</v>
      </c>
      <c r="BC280" s="57" t="str">
        <f t="shared" si="41"/>
        <v>INR  Forty Five Thousand Six Hundred &amp; Ten  and Paise Thirty Two Only</v>
      </c>
      <c r="BD280" s="80"/>
      <c r="BE280" s="80">
        <f t="shared" si="38"/>
        <v>0</v>
      </c>
      <c r="BF280" s="80">
        <f t="shared" si="39"/>
        <v>542.98</v>
      </c>
      <c r="HP280" s="16"/>
      <c r="HQ280" s="16"/>
      <c r="HR280" s="16"/>
      <c r="HS280" s="16"/>
      <c r="HT280" s="16"/>
    </row>
    <row r="281" spans="1:228" s="15" customFormat="1" ht="275.25" customHeight="1">
      <c r="A281" s="61">
        <v>269</v>
      </c>
      <c r="B281" s="68" t="s">
        <v>926</v>
      </c>
      <c r="C281" s="64" t="s">
        <v>350</v>
      </c>
      <c r="D281" s="81">
        <v>20</v>
      </c>
      <c r="E281" s="82" t="s">
        <v>287</v>
      </c>
      <c r="F281" s="83">
        <v>8504.36</v>
      </c>
      <c r="G281" s="69"/>
      <c r="H281" s="70"/>
      <c r="I281" s="71" t="s">
        <v>39</v>
      </c>
      <c r="J281" s="72">
        <f t="shared" si="32"/>
        <v>1</v>
      </c>
      <c r="K281" s="73" t="s">
        <v>64</v>
      </c>
      <c r="L281" s="73" t="s">
        <v>7</v>
      </c>
      <c r="M281" s="74"/>
      <c r="N281" s="69"/>
      <c r="O281" s="69"/>
      <c r="P281" s="75"/>
      <c r="Q281" s="69"/>
      <c r="R281" s="69"/>
      <c r="S281" s="75"/>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7">
        <f t="shared" si="40"/>
        <v>170087.2</v>
      </c>
      <c r="BB281" s="58">
        <f t="shared" si="33"/>
        <v>170087.2</v>
      </c>
      <c r="BC281" s="57" t="str">
        <f t="shared" si="41"/>
        <v>INR  One Lakh Seventy Thousand  &amp;Eighty Seven  and Paise Twenty Only</v>
      </c>
      <c r="BD281" s="80"/>
      <c r="BE281" s="80">
        <f t="shared" si="38"/>
        <v>0</v>
      </c>
      <c r="BF281" s="80">
        <f t="shared" si="39"/>
        <v>8504.36</v>
      </c>
      <c r="HP281" s="16"/>
      <c r="HQ281" s="16"/>
      <c r="HR281" s="16"/>
      <c r="HS281" s="16"/>
      <c r="HT281" s="16"/>
    </row>
    <row r="282" spans="1:228" s="15" customFormat="1" ht="39.75" customHeight="1">
      <c r="A282" s="61">
        <v>270</v>
      </c>
      <c r="B282" s="68" t="s">
        <v>629</v>
      </c>
      <c r="C282" s="64" t="s">
        <v>351</v>
      </c>
      <c r="D282" s="81">
        <v>20</v>
      </c>
      <c r="E282" s="82" t="s">
        <v>287</v>
      </c>
      <c r="F282" s="83">
        <v>1713.77</v>
      </c>
      <c r="G282" s="69"/>
      <c r="H282" s="70"/>
      <c r="I282" s="71" t="s">
        <v>39</v>
      </c>
      <c r="J282" s="72">
        <f t="shared" si="32"/>
        <v>1</v>
      </c>
      <c r="K282" s="73" t="s">
        <v>64</v>
      </c>
      <c r="L282" s="73" t="s">
        <v>7</v>
      </c>
      <c r="M282" s="74"/>
      <c r="N282" s="69"/>
      <c r="O282" s="69"/>
      <c r="P282" s="75"/>
      <c r="Q282" s="69"/>
      <c r="R282" s="69"/>
      <c r="S282" s="75"/>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7">
        <f t="shared" si="40"/>
        <v>34275.4</v>
      </c>
      <c r="BB282" s="58">
        <f t="shared" si="33"/>
        <v>34275.4</v>
      </c>
      <c r="BC282" s="57" t="str">
        <f t="shared" si="41"/>
        <v>INR  Thirty Four Thousand Two Hundred &amp; Seventy Five  and Paise Forty Only</v>
      </c>
      <c r="BD282" s="80"/>
      <c r="BE282" s="80">
        <f t="shared" si="38"/>
        <v>0</v>
      </c>
      <c r="BF282" s="80">
        <f t="shared" si="39"/>
        <v>1713.77</v>
      </c>
      <c r="HP282" s="16"/>
      <c r="HQ282" s="16"/>
      <c r="HR282" s="16"/>
      <c r="HS282" s="16"/>
      <c r="HT282" s="16"/>
    </row>
    <row r="283" spans="1:228" s="15" customFormat="1" ht="409.5" customHeight="1">
      <c r="A283" s="61">
        <v>271</v>
      </c>
      <c r="B283" s="93" t="s">
        <v>927</v>
      </c>
      <c r="C283" s="64" t="s">
        <v>352</v>
      </c>
      <c r="D283" s="81">
        <v>2</v>
      </c>
      <c r="E283" s="82" t="s">
        <v>287</v>
      </c>
      <c r="F283" s="83">
        <v>134012.13</v>
      </c>
      <c r="G283" s="69"/>
      <c r="H283" s="70"/>
      <c r="I283" s="71" t="s">
        <v>39</v>
      </c>
      <c r="J283" s="72">
        <f t="shared" si="32"/>
        <v>1</v>
      </c>
      <c r="K283" s="73" t="s">
        <v>64</v>
      </c>
      <c r="L283" s="73" t="s">
        <v>7</v>
      </c>
      <c r="M283" s="74"/>
      <c r="N283" s="69"/>
      <c r="O283" s="69"/>
      <c r="P283" s="75"/>
      <c r="Q283" s="69"/>
      <c r="R283" s="69"/>
      <c r="S283" s="75"/>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7">
        <f t="shared" si="40"/>
        <v>268024.26</v>
      </c>
      <c r="BB283" s="58">
        <f t="shared" si="33"/>
        <v>268024.26</v>
      </c>
      <c r="BC283" s="57" t="str">
        <f t="shared" si="41"/>
        <v>INR  Two Lakh Sixty Eight Thousand  &amp;Twenty Four  and Paise Twenty Six Only</v>
      </c>
      <c r="BD283" s="80"/>
      <c r="BE283" s="80">
        <f t="shared" si="38"/>
        <v>0</v>
      </c>
      <c r="BF283" s="80">
        <f t="shared" si="39"/>
        <v>134012.13</v>
      </c>
      <c r="HP283" s="16"/>
      <c r="HQ283" s="16"/>
      <c r="HR283" s="16"/>
      <c r="HS283" s="16"/>
      <c r="HT283" s="16"/>
    </row>
    <row r="284" spans="1:228" s="15" customFormat="1" ht="178.5" customHeight="1">
      <c r="A284" s="61">
        <v>272</v>
      </c>
      <c r="B284" s="68" t="s">
        <v>630</v>
      </c>
      <c r="C284" s="64" t="s">
        <v>353</v>
      </c>
      <c r="D284" s="81">
        <v>60</v>
      </c>
      <c r="E284" s="82" t="s">
        <v>620</v>
      </c>
      <c r="F284" s="83">
        <v>5196.73</v>
      </c>
      <c r="G284" s="69"/>
      <c r="H284" s="70"/>
      <c r="I284" s="71" t="s">
        <v>39</v>
      </c>
      <c r="J284" s="72">
        <f t="shared" si="32"/>
        <v>1</v>
      </c>
      <c r="K284" s="73" t="s">
        <v>64</v>
      </c>
      <c r="L284" s="73" t="s">
        <v>7</v>
      </c>
      <c r="M284" s="74"/>
      <c r="N284" s="69"/>
      <c r="O284" s="69"/>
      <c r="P284" s="75"/>
      <c r="Q284" s="69"/>
      <c r="R284" s="69"/>
      <c r="S284" s="75"/>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7">
        <f t="shared" si="40"/>
        <v>311803.8</v>
      </c>
      <c r="BB284" s="58">
        <f t="shared" si="33"/>
        <v>311803.8</v>
      </c>
      <c r="BC284" s="57" t="str">
        <f t="shared" si="41"/>
        <v>INR  Three Lakh Eleven Thousand Eight Hundred &amp; Three  and Paise Eighty Only</v>
      </c>
      <c r="BD284" s="80"/>
      <c r="BE284" s="80">
        <f t="shared" si="38"/>
        <v>0</v>
      </c>
      <c r="BF284" s="80">
        <f t="shared" si="39"/>
        <v>5196.73</v>
      </c>
      <c r="HP284" s="16"/>
      <c r="HQ284" s="16"/>
      <c r="HR284" s="16"/>
      <c r="HS284" s="16"/>
      <c r="HT284" s="16"/>
    </row>
    <row r="285" spans="1:228" s="15" customFormat="1" ht="158.25" customHeight="1">
      <c r="A285" s="61">
        <v>273</v>
      </c>
      <c r="B285" s="68" t="s">
        <v>631</v>
      </c>
      <c r="C285" s="64" t="s">
        <v>354</v>
      </c>
      <c r="D285" s="81">
        <v>60</v>
      </c>
      <c r="E285" s="82" t="s">
        <v>620</v>
      </c>
      <c r="F285" s="83">
        <v>1525.99</v>
      </c>
      <c r="G285" s="69"/>
      <c r="H285" s="70"/>
      <c r="I285" s="71" t="s">
        <v>39</v>
      </c>
      <c r="J285" s="72">
        <f t="shared" si="32"/>
        <v>1</v>
      </c>
      <c r="K285" s="73" t="s">
        <v>64</v>
      </c>
      <c r="L285" s="73" t="s">
        <v>7</v>
      </c>
      <c r="M285" s="74"/>
      <c r="N285" s="69"/>
      <c r="O285" s="69"/>
      <c r="P285" s="75"/>
      <c r="Q285" s="69"/>
      <c r="R285" s="69"/>
      <c r="S285" s="75"/>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7">
        <f t="shared" si="40"/>
        <v>91559.4</v>
      </c>
      <c r="BB285" s="58">
        <f t="shared" si="33"/>
        <v>91559.4</v>
      </c>
      <c r="BC285" s="57" t="str">
        <f t="shared" si="41"/>
        <v>INR  Ninety One Thousand Five Hundred &amp; Fifty Nine  and Paise Forty Only</v>
      </c>
      <c r="BD285" s="80"/>
      <c r="BE285" s="80">
        <f t="shared" si="38"/>
        <v>0</v>
      </c>
      <c r="BF285" s="80">
        <f t="shared" si="39"/>
        <v>1525.99</v>
      </c>
      <c r="HP285" s="16"/>
      <c r="HQ285" s="16"/>
      <c r="HR285" s="16"/>
      <c r="HS285" s="16"/>
      <c r="HT285" s="16"/>
    </row>
    <row r="286" spans="1:228" s="15" customFormat="1" ht="90" customHeight="1">
      <c r="A286" s="61">
        <v>274</v>
      </c>
      <c r="B286" s="92" t="s">
        <v>905</v>
      </c>
      <c r="C286" s="64" t="s">
        <v>355</v>
      </c>
      <c r="D286" s="81">
        <v>2</v>
      </c>
      <c r="E286" s="82" t="s">
        <v>304</v>
      </c>
      <c r="F286" s="83">
        <v>36717.62</v>
      </c>
      <c r="G286" s="69"/>
      <c r="H286" s="70"/>
      <c r="I286" s="71" t="s">
        <v>39</v>
      </c>
      <c r="J286" s="72">
        <f t="shared" si="32"/>
        <v>1</v>
      </c>
      <c r="K286" s="73" t="s">
        <v>64</v>
      </c>
      <c r="L286" s="73" t="s">
        <v>7</v>
      </c>
      <c r="M286" s="74"/>
      <c r="N286" s="69"/>
      <c r="O286" s="69"/>
      <c r="P286" s="75"/>
      <c r="Q286" s="69"/>
      <c r="R286" s="69"/>
      <c r="S286" s="75"/>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7">
        <f t="shared" si="40"/>
        <v>73435.24</v>
      </c>
      <c r="BB286" s="58">
        <f t="shared" si="33"/>
        <v>73435.24</v>
      </c>
      <c r="BC286" s="57" t="str">
        <f t="shared" si="41"/>
        <v>INR  Seventy Three Thousand Four Hundred &amp; Thirty Five  and Paise Twenty Four Only</v>
      </c>
      <c r="BD286" s="80"/>
      <c r="BE286" s="80">
        <f t="shared" si="38"/>
        <v>0</v>
      </c>
      <c r="BF286" s="80">
        <f t="shared" si="39"/>
        <v>36717.62</v>
      </c>
      <c r="HP286" s="16"/>
      <c r="HQ286" s="16"/>
      <c r="HR286" s="16"/>
      <c r="HS286" s="16"/>
      <c r="HT286" s="16"/>
    </row>
    <row r="287" spans="1:228" s="15" customFormat="1" ht="85.5">
      <c r="A287" s="61">
        <v>275</v>
      </c>
      <c r="B287" s="68" t="s">
        <v>632</v>
      </c>
      <c r="C287" s="64" t="s">
        <v>356</v>
      </c>
      <c r="D287" s="81">
        <v>2</v>
      </c>
      <c r="E287" s="82" t="s">
        <v>305</v>
      </c>
      <c r="F287" s="83">
        <v>206053.74</v>
      </c>
      <c r="G287" s="69"/>
      <c r="H287" s="70"/>
      <c r="I287" s="71" t="s">
        <v>39</v>
      </c>
      <c r="J287" s="72">
        <f t="shared" si="32"/>
        <v>1</v>
      </c>
      <c r="K287" s="73" t="s">
        <v>64</v>
      </c>
      <c r="L287" s="73" t="s">
        <v>7</v>
      </c>
      <c r="M287" s="74"/>
      <c r="N287" s="69"/>
      <c r="O287" s="69"/>
      <c r="P287" s="75"/>
      <c r="Q287" s="69"/>
      <c r="R287" s="69"/>
      <c r="S287" s="75"/>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7">
        <f t="shared" si="40"/>
        <v>412107.48</v>
      </c>
      <c r="BB287" s="58">
        <f t="shared" si="33"/>
        <v>412107.48</v>
      </c>
      <c r="BC287" s="57" t="str">
        <f t="shared" si="41"/>
        <v>INR  Four Lakh Twelve Thousand One Hundred &amp; Seven  and Paise Forty Eight Only</v>
      </c>
      <c r="BD287" s="80"/>
      <c r="BE287" s="80">
        <f t="shared" si="38"/>
        <v>0</v>
      </c>
      <c r="BF287" s="80">
        <f t="shared" si="39"/>
        <v>206053.74</v>
      </c>
      <c r="HP287" s="16"/>
      <c r="HQ287" s="16"/>
      <c r="HR287" s="16"/>
      <c r="HS287" s="16"/>
      <c r="HT287" s="16"/>
    </row>
    <row r="288" spans="1:228" s="15" customFormat="1" ht="90.75" customHeight="1">
      <c r="A288" s="61">
        <v>276</v>
      </c>
      <c r="B288" s="68" t="s">
        <v>633</v>
      </c>
      <c r="C288" s="64" t="s">
        <v>357</v>
      </c>
      <c r="D288" s="81">
        <v>290</v>
      </c>
      <c r="E288" s="82" t="s">
        <v>293</v>
      </c>
      <c r="F288" s="83">
        <v>211.53</v>
      </c>
      <c r="G288" s="69"/>
      <c r="H288" s="70"/>
      <c r="I288" s="71" t="s">
        <v>39</v>
      </c>
      <c r="J288" s="72">
        <f t="shared" si="32"/>
        <v>1</v>
      </c>
      <c r="K288" s="73" t="s">
        <v>64</v>
      </c>
      <c r="L288" s="73" t="s">
        <v>7</v>
      </c>
      <c r="M288" s="74"/>
      <c r="N288" s="69"/>
      <c r="O288" s="69"/>
      <c r="P288" s="75"/>
      <c r="Q288" s="69"/>
      <c r="R288" s="69"/>
      <c r="S288" s="75"/>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7">
        <f t="shared" si="40"/>
        <v>61343.7</v>
      </c>
      <c r="BB288" s="58">
        <f t="shared" si="33"/>
        <v>61343.7</v>
      </c>
      <c r="BC288" s="57" t="str">
        <f t="shared" si="41"/>
        <v>INR  Sixty One Thousand Three Hundred &amp; Forty Three  and Paise Seventy Only</v>
      </c>
      <c r="BD288" s="80"/>
      <c r="BE288" s="80">
        <f t="shared" si="38"/>
        <v>0</v>
      </c>
      <c r="BF288" s="80">
        <f t="shared" si="39"/>
        <v>211.53</v>
      </c>
      <c r="HP288" s="16"/>
      <c r="HQ288" s="16"/>
      <c r="HR288" s="16"/>
      <c r="HS288" s="16"/>
      <c r="HT288" s="16"/>
    </row>
    <row r="289" spans="1:228" s="15" customFormat="1" ht="89.25" customHeight="1">
      <c r="A289" s="61">
        <v>277</v>
      </c>
      <c r="B289" s="68" t="s">
        <v>634</v>
      </c>
      <c r="C289" s="64" t="s">
        <v>358</v>
      </c>
      <c r="D289" s="81">
        <v>200</v>
      </c>
      <c r="E289" s="82" t="s">
        <v>293</v>
      </c>
      <c r="F289" s="83">
        <v>183.25</v>
      </c>
      <c r="G289" s="69"/>
      <c r="H289" s="70"/>
      <c r="I289" s="71" t="s">
        <v>39</v>
      </c>
      <c r="J289" s="72">
        <f>IF(I289="Less(-)",-1,1)</f>
        <v>1</v>
      </c>
      <c r="K289" s="73" t="s">
        <v>64</v>
      </c>
      <c r="L289" s="73" t="s">
        <v>7</v>
      </c>
      <c r="M289" s="74"/>
      <c r="N289" s="69"/>
      <c r="O289" s="69"/>
      <c r="P289" s="75"/>
      <c r="Q289" s="69"/>
      <c r="R289" s="69"/>
      <c r="S289" s="75"/>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7">
        <f t="shared" si="40"/>
        <v>36650</v>
      </c>
      <c r="BB289" s="58">
        <f>BA289+SUM(N289:AZ289)</f>
        <v>36650</v>
      </c>
      <c r="BC289" s="57" t="str">
        <f>SpellNumber(L289,BB289)</f>
        <v>INR  Thirty Six Thousand Six Hundred &amp; Fifty  Only</v>
      </c>
      <c r="BD289" s="80"/>
      <c r="BE289" s="80">
        <f t="shared" si="38"/>
        <v>0</v>
      </c>
      <c r="BF289" s="80">
        <f t="shared" si="39"/>
        <v>183.25</v>
      </c>
      <c r="HP289" s="16"/>
      <c r="HQ289" s="16"/>
      <c r="HR289" s="16"/>
      <c r="HS289" s="16"/>
      <c r="HT289" s="16"/>
    </row>
    <row r="290" spans="1:228" s="15" customFormat="1" ht="76.5" customHeight="1">
      <c r="A290" s="61">
        <v>278</v>
      </c>
      <c r="B290" s="68" t="s">
        <v>635</v>
      </c>
      <c r="C290" s="64" t="s">
        <v>359</v>
      </c>
      <c r="D290" s="81">
        <v>395</v>
      </c>
      <c r="E290" s="82" t="s">
        <v>293</v>
      </c>
      <c r="F290" s="83">
        <v>179.86</v>
      </c>
      <c r="G290" s="69"/>
      <c r="H290" s="70"/>
      <c r="I290" s="71" t="s">
        <v>39</v>
      </c>
      <c r="J290" s="72">
        <f>IF(I290="Less(-)",-1,1)</f>
        <v>1</v>
      </c>
      <c r="K290" s="73" t="s">
        <v>64</v>
      </c>
      <c r="L290" s="73" t="s">
        <v>7</v>
      </c>
      <c r="M290" s="74"/>
      <c r="N290" s="69"/>
      <c r="O290" s="69"/>
      <c r="P290" s="75"/>
      <c r="Q290" s="69"/>
      <c r="R290" s="69"/>
      <c r="S290" s="75"/>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7">
        <f>total_amount_ba($B$2,$D$2,D290,F290,J290,K290,M290)</f>
        <v>71044.7</v>
      </c>
      <c r="BB290" s="58">
        <f>BA290+SUM(N290:AZ290)</f>
        <v>71044.7</v>
      </c>
      <c r="BC290" s="57" t="str">
        <f>SpellNumber(L290,BB290)</f>
        <v>INR  Seventy One Thousand  &amp;Forty Four  and Paise Seventy Only</v>
      </c>
      <c r="BD290" s="80"/>
      <c r="BE290" s="80">
        <f t="shared" si="38"/>
        <v>0</v>
      </c>
      <c r="BF290" s="80">
        <f t="shared" si="39"/>
        <v>179.86</v>
      </c>
      <c r="HP290" s="16"/>
      <c r="HQ290" s="16"/>
      <c r="HR290" s="16"/>
      <c r="HS290" s="16"/>
      <c r="HT290" s="16"/>
    </row>
    <row r="291" spans="1:228" s="15" customFormat="1" ht="79.5" customHeight="1">
      <c r="A291" s="61">
        <v>279</v>
      </c>
      <c r="B291" s="68" t="s">
        <v>636</v>
      </c>
      <c r="C291" s="64" t="s">
        <v>360</v>
      </c>
      <c r="D291" s="81">
        <v>500</v>
      </c>
      <c r="E291" s="82" t="s">
        <v>293</v>
      </c>
      <c r="F291" s="83">
        <v>143.66</v>
      </c>
      <c r="G291" s="69"/>
      <c r="H291" s="70"/>
      <c r="I291" s="71" t="s">
        <v>39</v>
      </c>
      <c r="J291" s="72">
        <f>IF(I291="Less(-)",-1,1)</f>
        <v>1</v>
      </c>
      <c r="K291" s="73" t="s">
        <v>64</v>
      </c>
      <c r="L291" s="73" t="s">
        <v>7</v>
      </c>
      <c r="M291" s="74"/>
      <c r="N291" s="69"/>
      <c r="O291" s="69"/>
      <c r="P291" s="75"/>
      <c r="Q291" s="69"/>
      <c r="R291" s="69"/>
      <c r="S291" s="75"/>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7">
        <f t="shared" si="40"/>
        <v>71830</v>
      </c>
      <c r="BB291" s="58">
        <f>BA291+SUM(N291:AZ291)</f>
        <v>71830</v>
      </c>
      <c r="BC291" s="57" t="str">
        <f>SpellNumber(L291,BB291)</f>
        <v>INR  Seventy One Thousand Eight Hundred &amp; Thirty  Only</v>
      </c>
      <c r="BD291" s="80"/>
      <c r="BE291" s="80">
        <f t="shared" si="38"/>
        <v>0</v>
      </c>
      <c r="BF291" s="80">
        <f t="shared" si="39"/>
        <v>143.66</v>
      </c>
      <c r="HP291" s="16"/>
      <c r="HQ291" s="16"/>
      <c r="HR291" s="16"/>
      <c r="HS291" s="16"/>
      <c r="HT291" s="16"/>
    </row>
    <row r="292" spans="1:228" s="15" customFormat="1" ht="74.25" customHeight="1">
      <c r="A292" s="61">
        <v>280</v>
      </c>
      <c r="B292" s="68" t="s">
        <v>637</v>
      </c>
      <c r="C292" s="64" t="s">
        <v>361</v>
      </c>
      <c r="D292" s="81">
        <v>62</v>
      </c>
      <c r="E292" s="82" t="s">
        <v>306</v>
      </c>
      <c r="F292" s="83">
        <v>143.66</v>
      </c>
      <c r="G292" s="69"/>
      <c r="H292" s="70"/>
      <c r="I292" s="71" t="s">
        <v>39</v>
      </c>
      <c r="J292" s="72">
        <f>IF(I292="Less(-)",-1,1)</f>
        <v>1</v>
      </c>
      <c r="K292" s="73" t="s">
        <v>64</v>
      </c>
      <c r="L292" s="73" t="s">
        <v>7</v>
      </c>
      <c r="M292" s="74"/>
      <c r="N292" s="69"/>
      <c r="O292" s="69"/>
      <c r="P292" s="75"/>
      <c r="Q292" s="69"/>
      <c r="R292" s="69"/>
      <c r="S292" s="75"/>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7">
        <f t="shared" si="40"/>
        <v>8906.92</v>
      </c>
      <c r="BB292" s="58">
        <f>BA292+SUM(N292:AZ292)</f>
        <v>8906.92</v>
      </c>
      <c r="BC292" s="57" t="str">
        <f>SpellNumber(L292,BB292)</f>
        <v>INR  Eight Thousand Nine Hundred &amp; Six  and Paise Ninety Two Only</v>
      </c>
      <c r="BD292" s="80"/>
      <c r="BE292" s="80">
        <f t="shared" si="38"/>
        <v>0</v>
      </c>
      <c r="BF292" s="80">
        <f t="shared" si="39"/>
        <v>143.66</v>
      </c>
      <c r="HP292" s="16"/>
      <c r="HQ292" s="16"/>
      <c r="HR292" s="16"/>
      <c r="HS292" s="16"/>
      <c r="HT292" s="16"/>
    </row>
    <row r="293" spans="1:228" s="15" customFormat="1" ht="67.5">
      <c r="A293" s="61">
        <v>281</v>
      </c>
      <c r="B293" s="68" t="s">
        <v>638</v>
      </c>
      <c r="C293" s="64" t="s">
        <v>362</v>
      </c>
      <c r="D293" s="81">
        <v>615</v>
      </c>
      <c r="E293" s="82" t="s">
        <v>293</v>
      </c>
      <c r="F293" s="83">
        <v>143.66</v>
      </c>
      <c r="G293" s="69"/>
      <c r="H293" s="70"/>
      <c r="I293" s="71" t="s">
        <v>39</v>
      </c>
      <c r="J293" s="72">
        <f aca="true" t="shared" si="42" ref="J293:J310">IF(I293="Less(-)",-1,1)</f>
        <v>1</v>
      </c>
      <c r="K293" s="73" t="s">
        <v>64</v>
      </c>
      <c r="L293" s="73" t="s">
        <v>7</v>
      </c>
      <c r="M293" s="74"/>
      <c r="N293" s="69"/>
      <c r="O293" s="69"/>
      <c r="P293" s="75"/>
      <c r="Q293" s="69"/>
      <c r="R293" s="69"/>
      <c r="S293" s="75"/>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7">
        <f aca="true" t="shared" si="43" ref="BA293:BA310">total_amount_ba($B$2,$D$2,D293,F293,J293,K293,M293)</f>
        <v>88350.9</v>
      </c>
      <c r="BB293" s="58">
        <f aca="true" t="shared" si="44" ref="BB293:BB310">BA293+SUM(N293:AZ293)</f>
        <v>88350.9</v>
      </c>
      <c r="BC293" s="57" t="str">
        <f aca="true" t="shared" si="45" ref="BC293:BC310">SpellNumber(L293,BB293)</f>
        <v>INR  Eighty Eight Thousand Three Hundred &amp; Fifty  and Paise Ninety Only</v>
      </c>
      <c r="BD293" s="80"/>
      <c r="BE293" s="80">
        <f t="shared" si="38"/>
        <v>0</v>
      </c>
      <c r="BF293" s="80">
        <f t="shared" si="39"/>
        <v>143.66</v>
      </c>
      <c r="HP293" s="16"/>
      <c r="HQ293" s="16"/>
      <c r="HR293" s="16"/>
      <c r="HS293" s="16"/>
      <c r="HT293" s="16"/>
    </row>
    <row r="294" spans="1:228" s="15" customFormat="1" ht="67.5">
      <c r="A294" s="61">
        <v>282</v>
      </c>
      <c r="B294" s="68" t="s">
        <v>639</v>
      </c>
      <c r="C294" s="64" t="s">
        <v>363</v>
      </c>
      <c r="D294" s="81">
        <v>837</v>
      </c>
      <c r="E294" s="82" t="s">
        <v>306</v>
      </c>
      <c r="F294" s="83">
        <v>143.66</v>
      </c>
      <c r="G294" s="69"/>
      <c r="H294" s="70"/>
      <c r="I294" s="71" t="s">
        <v>39</v>
      </c>
      <c r="J294" s="72">
        <f t="shared" si="42"/>
        <v>1</v>
      </c>
      <c r="K294" s="73" t="s">
        <v>64</v>
      </c>
      <c r="L294" s="73" t="s">
        <v>7</v>
      </c>
      <c r="M294" s="74"/>
      <c r="N294" s="69"/>
      <c r="O294" s="69"/>
      <c r="P294" s="75"/>
      <c r="Q294" s="69"/>
      <c r="R294" s="69"/>
      <c r="S294" s="75"/>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7">
        <f t="shared" si="43"/>
        <v>120243.42</v>
      </c>
      <c r="BB294" s="58">
        <f t="shared" si="44"/>
        <v>120243.42</v>
      </c>
      <c r="BC294" s="57" t="str">
        <f t="shared" si="45"/>
        <v>INR  One Lakh Twenty Thousand Two Hundred &amp; Forty Three  and Paise Forty Two Only</v>
      </c>
      <c r="BD294" s="80"/>
      <c r="BE294" s="80">
        <f t="shared" si="38"/>
        <v>0</v>
      </c>
      <c r="BF294" s="80">
        <f t="shared" si="39"/>
        <v>143.66</v>
      </c>
      <c r="HP294" s="16"/>
      <c r="HQ294" s="16"/>
      <c r="HR294" s="16"/>
      <c r="HS294" s="16"/>
      <c r="HT294" s="16"/>
    </row>
    <row r="295" spans="1:228" s="15" customFormat="1" ht="67.5">
      <c r="A295" s="61">
        <v>283</v>
      </c>
      <c r="B295" s="68" t="s">
        <v>640</v>
      </c>
      <c r="C295" s="64" t="s">
        <v>364</v>
      </c>
      <c r="D295" s="81">
        <v>3</v>
      </c>
      <c r="E295" s="82" t="s">
        <v>301</v>
      </c>
      <c r="F295" s="83">
        <v>1290.7</v>
      </c>
      <c r="G295" s="69"/>
      <c r="H295" s="70"/>
      <c r="I295" s="71" t="s">
        <v>39</v>
      </c>
      <c r="J295" s="72">
        <f t="shared" si="42"/>
        <v>1</v>
      </c>
      <c r="K295" s="73" t="s">
        <v>64</v>
      </c>
      <c r="L295" s="73" t="s">
        <v>7</v>
      </c>
      <c r="M295" s="74"/>
      <c r="N295" s="69"/>
      <c r="O295" s="69"/>
      <c r="P295" s="75"/>
      <c r="Q295" s="69"/>
      <c r="R295" s="69"/>
      <c r="S295" s="75"/>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7">
        <f t="shared" si="43"/>
        <v>3872.1</v>
      </c>
      <c r="BB295" s="58">
        <f t="shared" si="44"/>
        <v>3872.1</v>
      </c>
      <c r="BC295" s="57" t="str">
        <f t="shared" si="45"/>
        <v>INR  Three Thousand Eight Hundred &amp; Seventy Two  and Paise Ten Only</v>
      </c>
      <c r="BD295" s="80"/>
      <c r="BE295" s="80">
        <f t="shared" si="38"/>
        <v>0</v>
      </c>
      <c r="BF295" s="80">
        <f t="shared" si="39"/>
        <v>1290.7</v>
      </c>
      <c r="HP295" s="16"/>
      <c r="HQ295" s="16"/>
      <c r="HR295" s="16"/>
      <c r="HS295" s="16"/>
      <c r="HT295" s="16"/>
    </row>
    <row r="296" spans="1:228" s="15" customFormat="1" ht="92.25" customHeight="1">
      <c r="A296" s="61">
        <v>284</v>
      </c>
      <c r="B296" s="68" t="s">
        <v>641</v>
      </c>
      <c r="C296" s="64" t="s">
        <v>365</v>
      </c>
      <c r="D296" s="81">
        <v>10</v>
      </c>
      <c r="E296" s="82" t="s">
        <v>301</v>
      </c>
      <c r="F296" s="83">
        <v>660.62</v>
      </c>
      <c r="G296" s="69"/>
      <c r="H296" s="70"/>
      <c r="I296" s="71" t="s">
        <v>39</v>
      </c>
      <c r="J296" s="72">
        <f t="shared" si="42"/>
        <v>1</v>
      </c>
      <c r="K296" s="73" t="s">
        <v>64</v>
      </c>
      <c r="L296" s="73" t="s">
        <v>7</v>
      </c>
      <c r="M296" s="74"/>
      <c r="N296" s="69"/>
      <c r="O296" s="69"/>
      <c r="P296" s="75"/>
      <c r="Q296" s="69"/>
      <c r="R296" s="69"/>
      <c r="S296" s="75"/>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7">
        <f t="shared" si="43"/>
        <v>6606.2</v>
      </c>
      <c r="BB296" s="58">
        <f t="shared" si="44"/>
        <v>6606.2</v>
      </c>
      <c r="BC296" s="57" t="str">
        <f t="shared" si="45"/>
        <v>INR  Six Thousand Six Hundred &amp; Six  and Paise Twenty Only</v>
      </c>
      <c r="BD296" s="80"/>
      <c r="BE296" s="80">
        <f t="shared" si="38"/>
        <v>0</v>
      </c>
      <c r="BF296" s="80">
        <f t="shared" si="39"/>
        <v>660.62</v>
      </c>
      <c r="HP296" s="16"/>
      <c r="HQ296" s="16"/>
      <c r="HR296" s="16"/>
      <c r="HS296" s="16"/>
      <c r="HT296" s="16"/>
    </row>
    <row r="297" spans="1:228" s="15" customFormat="1" ht="92.25" customHeight="1">
      <c r="A297" s="61">
        <v>285</v>
      </c>
      <c r="B297" s="68" t="s">
        <v>642</v>
      </c>
      <c r="C297" s="64" t="s">
        <v>366</v>
      </c>
      <c r="D297" s="81">
        <v>30</v>
      </c>
      <c r="E297" s="82" t="s">
        <v>301</v>
      </c>
      <c r="F297" s="83">
        <v>361.98</v>
      </c>
      <c r="G297" s="69"/>
      <c r="H297" s="70"/>
      <c r="I297" s="71" t="s">
        <v>39</v>
      </c>
      <c r="J297" s="72">
        <f t="shared" si="42"/>
        <v>1</v>
      </c>
      <c r="K297" s="73" t="s">
        <v>64</v>
      </c>
      <c r="L297" s="73" t="s">
        <v>7</v>
      </c>
      <c r="M297" s="74"/>
      <c r="N297" s="69"/>
      <c r="O297" s="69"/>
      <c r="P297" s="75"/>
      <c r="Q297" s="69"/>
      <c r="R297" s="69"/>
      <c r="S297" s="75"/>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7">
        <f t="shared" si="43"/>
        <v>10859.4</v>
      </c>
      <c r="BB297" s="58">
        <f t="shared" si="44"/>
        <v>10859.4</v>
      </c>
      <c r="BC297" s="57" t="str">
        <f t="shared" si="45"/>
        <v>INR  Ten Thousand Eight Hundred &amp; Fifty Nine  and Paise Forty Only</v>
      </c>
      <c r="BD297" s="80"/>
      <c r="BE297" s="80">
        <f t="shared" si="38"/>
        <v>0</v>
      </c>
      <c r="BF297" s="80">
        <f t="shared" si="39"/>
        <v>361.98</v>
      </c>
      <c r="HP297" s="16"/>
      <c r="HQ297" s="16"/>
      <c r="HR297" s="16"/>
      <c r="HS297" s="16"/>
      <c r="HT297" s="16"/>
    </row>
    <row r="298" spans="1:228" s="15" customFormat="1" ht="87" customHeight="1">
      <c r="A298" s="61">
        <v>286</v>
      </c>
      <c r="B298" s="68" t="s">
        <v>643</v>
      </c>
      <c r="C298" s="64" t="s">
        <v>367</v>
      </c>
      <c r="D298" s="81">
        <v>12</v>
      </c>
      <c r="E298" s="82" t="s">
        <v>301</v>
      </c>
      <c r="F298" s="83">
        <v>313.34</v>
      </c>
      <c r="G298" s="69"/>
      <c r="H298" s="70"/>
      <c r="I298" s="71" t="s">
        <v>39</v>
      </c>
      <c r="J298" s="72">
        <f t="shared" si="42"/>
        <v>1</v>
      </c>
      <c r="K298" s="73" t="s">
        <v>64</v>
      </c>
      <c r="L298" s="73" t="s">
        <v>7</v>
      </c>
      <c r="M298" s="74"/>
      <c r="N298" s="69"/>
      <c r="O298" s="69"/>
      <c r="P298" s="75"/>
      <c r="Q298" s="69"/>
      <c r="R298" s="69"/>
      <c r="S298" s="75"/>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7">
        <f t="shared" si="43"/>
        <v>3760.08</v>
      </c>
      <c r="BB298" s="58">
        <f t="shared" si="44"/>
        <v>3760.08</v>
      </c>
      <c r="BC298" s="57" t="str">
        <f t="shared" si="45"/>
        <v>INR  Three Thousand Seven Hundred &amp; Sixty  and Paise Eight Only</v>
      </c>
      <c r="BD298" s="80"/>
      <c r="BE298" s="80">
        <f t="shared" si="38"/>
        <v>0</v>
      </c>
      <c r="BF298" s="80">
        <f t="shared" si="39"/>
        <v>313.34</v>
      </c>
      <c r="HP298" s="16"/>
      <c r="HQ298" s="16"/>
      <c r="HR298" s="16"/>
      <c r="HS298" s="16"/>
      <c r="HT298" s="16"/>
    </row>
    <row r="299" spans="1:228" s="15" customFormat="1" ht="92.25" customHeight="1">
      <c r="A299" s="61">
        <v>287</v>
      </c>
      <c r="B299" s="68" t="s">
        <v>644</v>
      </c>
      <c r="C299" s="64" t="s">
        <v>368</v>
      </c>
      <c r="D299" s="81">
        <v>40</v>
      </c>
      <c r="E299" s="82" t="s">
        <v>301</v>
      </c>
      <c r="F299" s="83">
        <v>168.55</v>
      </c>
      <c r="G299" s="69"/>
      <c r="H299" s="70"/>
      <c r="I299" s="71" t="s">
        <v>39</v>
      </c>
      <c r="J299" s="72">
        <f t="shared" si="42"/>
        <v>1</v>
      </c>
      <c r="K299" s="73" t="s">
        <v>64</v>
      </c>
      <c r="L299" s="73" t="s">
        <v>7</v>
      </c>
      <c r="M299" s="74"/>
      <c r="N299" s="69"/>
      <c r="O299" s="69"/>
      <c r="P299" s="75"/>
      <c r="Q299" s="69"/>
      <c r="R299" s="69"/>
      <c r="S299" s="75"/>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7">
        <f t="shared" si="43"/>
        <v>6742</v>
      </c>
      <c r="BB299" s="58">
        <f t="shared" si="44"/>
        <v>6742</v>
      </c>
      <c r="BC299" s="57" t="str">
        <f t="shared" si="45"/>
        <v>INR  Six Thousand Seven Hundred &amp; Forty Two  Only</v>
      </c>
      <c r="BD299" s="80"/>
      <c r="BE299" s="80">
        <f t="shared" si="38"/>
        <v>0</v>
      </c>
      <c r="BF299" s="80">
        <f t="shared" si="39"/>
        <v>168.55</v>
      </c>
      <c r="HP299" s="16"/>
      <c r="HQ299" s="16"/>
      <c r="HR299" s="16"/>
      <c r="HS299" s="16"/>
      <c r="HT299" s="16"/>
    </row>
    <row r="300" spans="1:228" s="15" customFormat="1" ht="89.25" customHeight="1">
      <c r="A300" s="61">
        <v>288</v>
      </c>
      <c r="B300" s="68" t="s">
        <v>645</v>
      </c>
      <c r="C300" s="64" t="s">
        <v>369</v>
      </c>
      <c r="D300" s="81">
        <v>16</v>
      </c>
      <c r="E300" s="82" t="s">
        <v>301</v>
      </c>
      <c r="F300" s="83">
        <v>113.12</v>
      </c>
      <c r="G300" s="69"/>
      <c r="H300" s="70"/>
      <c r="I300" s="71" t="s">
        <v>39</v>
      </c>
      <c r="J300" s="72">
        <f t="shared" si="42"/>
        <v>1</v>
      </c>
      <c r="K300" s="73" t="s">
        <v>64</v>
      </c>
      <c r="L300" s="73" t="s">
        <v>7</v>
      </c>
      <c r="M300" s="74"/>
      <c r="N300" s="69"/>
      <c r="O300" s="69"/>
      <c r="P300" s="75"/>
      <c r="Q300" s="69"/>
      <c r="R300" s="69"/>
      <c r="S300" s="75"/>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7">
        <f t="shared" si="43"/>
        <v>1809.92</v>
      </c>
      <c r="BB300" s="58">
        <f t="shared" si="44"/>
        <v>1809.92</v>
      </c>
      <c r="BC300" s="57" t="str">
        <f t="shared" si="45"/>
        <v>INR  One Thousand Eight Hundred &amp; Nine  and Paise Ninety Two Only</v>
      </c>
      <c r="BD300" s="80"/>
      <c r="BE300" s="80">
        <f t="shared" si="38"/>
        <v>0</v>
      </c>
      <c r="BF300" s="80">
        <f t="shared" si="39"/>
        <v>113.12</v>
      </c>
      <c r="HP300" s="16"/>
      <c r="HQ300" s="16"/>
      <c r="HR300" s="16"/>
      <c r="HS300" s="16"/>
      <c r="HT300" s="16"/>
    </row>
    <row r="301" spans="1:228" s="15" customFormat="1" ht="99.75">
      <c r="A301" s="61">
        <v>289</v>
      </c>
      <c r="B301" s="68" t="s">
        <v>646</v>
      </c>
      <c r="C301" s="64" t="s">
        <v>370</v>
      </c>
      <c r="D301" s="81">
        <v>6</v>
      </c>
      <c r="E301" s="82" t="s">
        <v>301</v>
      </c>
      <c r="F301" s="83">
        <v>32843.26</v>
      </c>
      <c r="G301" s="69"/>
      <c r="H301" s="70"/>
      <c r="I301" s="71" t="s">
        <v>39</v>
      </c>
      <c r="J301" s="72">
        <f t="shared" si="42"/>
        <v>1</v>
      </c>
      <c r="K301" s="73" t="s">
        <v>64</v>
      </c>
      <c r="L301" s="73" t="s">
        <v>7</v>
      </c>
      <c r="M301" s="74"/>
      <c r="N301" s="69"/>
      <c r="O301" s="69"/>
      <c r="P301" s="75"/>
      <c r="Q301" s="69"/>
      <c r="R301" s="69"/>
      <c r="S301" s="75"/>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7">
        <f t="shared" si="43"/>
        <v>197059.56</v>
      </c>
      <c r="BB301" s="58">
        <f t="shared" si="44"/>
        <v>197059.56</v>
      </c>
      <c r="BC301" s="57" t="str">
        <f t="shared" si="45"/>
        <v>INR  One Lakh Ninety Seven Thousand  &amp;Fifty Nine  and Paise Fifty Six Only</v>
      </c>
      <c r="BD301" s="80"/>
      <c r="BE301" s="80">
        <f t="shared" si="38"/>
        <v>0</v>
      </c>
      <c r="BF301" s="80">
        <f t="shared" si="39"/>
        <v>32843.26</v>
      </c>
      <c r="HP301" s="16"/>
      <c r="HQ301" s="16"/>
      <c r="HR301" s="16"/>
      <c r="HS301" s="16"/>
      <c r="HT301" s="16"/>
    </row>
    <row r="302" spans="1:228" s="15" customFormat="1" ht="99.75">
      <c r="A302" s="61">
        <v>290</v>
      </c>
      <c r="B302" s="68" t="s">
        <v>647</v>
      </c>
      <c r="C302" s="64" t="s">
        <v>371</v>
      </c>
      <c r="D302" s="81">
        <v>2</v>
      </c>
      <c r="E302" s="82" t="s">
        <v>301</v>
      </c>
      <c r="F302" s="83">
        <v>19965.68</v>
      </c>
      <c r="G302" s="69"/>
      <c r="H302" s="70"/>
      <c r="I302" s="71" t="s">
        <v>39</v>
      </c>
      <c r="J302" s="72">
        <f t="shared" si="42"/>
        <v>1</v>
      </c>
      <c r="K302" s="73" t="s">
        <v>64</v>
      </c>
      <c r="L302" s="73" t="s">
        <v>7</v>
      </c>
      <c r="M302" s="74"/>
      <c r="N302" s="69"/>
      <c r="O302" s="69"/>
      <c r="P302" s="75"/>
      <c r="Q302" s="69"/>
      <c r="R302" s="69"/>
      <c r="S302" s="75"/>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7">
        <f t="shared" si="43"/>
        <v>39931.36</v>
      </c>
      <c r="BB302" s="58">
        <f t="shared" si="44"/>
        <v>39931.36</v>
      </c>
      <c r="BC302" s="57" t="str">
        <f t="shared" si="45"/>
        <v>INR  Thirty Nine Thousand Nine Hundred &amp; Thirty One  and Paise Thirty Six Only</v>
      </c>
      <c r="BD302" s="80"/>
      <c r="BE302" s="80">
        <f t="shared" si="38"/>
        <v>0</v>
      </c>
      <c r="BF302" s="80">
        <f t="shared" si="39"/>
        <v>19965.68</v>
      </c>
      <c r="HP302" s="16"/>
      <c r="HQ302" s="16"/>
      <c r="HR302" s="16"/>
      <c r="HS302" s="16"/>
      <c r="HT302" s="16"/>
    </row>
    <row r="303" spans="1:228" s="15" customFormat="1" ht="159.75" customHeight="1">
      <c r="A303" s="61">
        <v>291</v>
      </c>
      <c r="B303" s="68" t="s">
        <v>307</v>
      </c>
      <c r="C303" s="64" t="s">
        <v>372</v>
      </c>
      <c r="D303" s="81">
        <v>21</v>
      </c>
      <c r="E303" s="82" t="s">
        <v>38</v>
      </c>
      <c r="F303" s="83">
        <v>6760.05</v>
      </c>
      <c r="G303" s="69"/>
      <c r="H303" s="70"/>
      <c r="I303" s="71" t="s">
        <v>39</v>
      </c>
      <c r="J303" s="72">
        <f t="shared" si="42"/>
        <v>1</v>
      </c>
      <c r="K303" s="73" t="s">
        <v>64</v>
      </c>
      <c r="L303" s="73" t="s">
        <v>7</v>
      </c>
      <c r="M303" s="74"/>
      <c r="N303" s="69"/>
      <c r="O303" s="69"/>
      <c r="P303" s="75"/>
      <c r="Q303" s="69"/>
      <c r="R303" s="69"/>
      <c r="S303" s="75"/>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7">
        <f t="shared" si="43"/>
        <v>141961.05</v>
      </c>
      <c r="BB303" s="58">
        <f t="shared" si="44"/>
        <v>141961.05</v>
      </c>
      <c r="BC303" s="57" t="str">
        <f t="shared" si="45"/>
        <v>INR  One Lakh Forty One Thousand Nine Hundred &amp; Sixty One  and Paise Five Only</v>
      </c>
      <c r="BD303" s="80"/>
      <c r="BE303" s="80">
        <f t="shared" si="38"/>
        <v>0</v>
      </c>
      <c r="BF303" s="80">
        <f t="shared" si="39"/>
        <v>6760.05</v>
      </c>
      <c r="HP303" s="16"/>
      <c r="HQ303" s="16"/>
      <c r="HR303" s="16"/>
      <c r="HS303" s="16"/>
      <c r="HT303" s="16"/>
    </row>
    <row r="304" spans="1:228" s="15" customFormat="1" ht="85.5">
      <c r="A304" s="61">
        <v>292</v>
      </c>
      <c r="B304" s="68" t="s">
        <v>648</v>
      </c>
      <c r="C304" s="64" t="s">
        <v>373</v>
      </c>
      <c r="D304" s="81">
        <v>10</v>
      </c>
      <c r="E304" s="82" t="s">
        <v>301</v>
      </c>
      <c r="F304" s="83">
        <v>5087.01</v>
      </c>
      <c r="G304" s="69"/>
      <c r="H304" s="70"/>
      <c r="I304" s="71" t="s">
        <v>39</v>
      </c>
      <c r="J304" s="72">
        <f t="shared" si="42"/>
        <v>1</v>
      </c>
      <c r="K304" s="73" t="s">
        <v>64</v>
      </c>
      <c r="L304" s="73" t="s">
        <v>7</v>
      </c>
      <c r="M304" s="74"/>
      <c r="N304" s="69"/>
      <c r="O304" s="69"/>
      <c r="P304" s="75"/>
      <c r="Q304" s="69"/>
      <c r="R304" s="69"/>
      <c r="S304" s="75"/>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7">
        <f t="shared" si="43"/>
        <v>50870.1</v>
      </c>
      <c r="BB304" s="58">
        <f t="shared" si="44"/>
        <v>50870.1</v>
      </c>
      <c r="BC304" s="57" t="str">
        <f t="shared" si="45"/>
        <v>INR  Fifty Thousand Eight Hundred &amp; Seventy  and Paise Ten Only</v>
      </c>
      <c r="BD304" s="80"/>
      <c r="BE304" s="80">
        <f t="shared" si="38"/>
        <v>0</v>
      </c>
      <c r="BF304" s="80">
        <f t="shared" si="39"/>
        <v>5087.01</v>
      </c>
      <c r="HP304" s="16"/>
      <c r="HQ304" s="16"/>
      <c r="HR304" s="16"/>
      <c r="HS304" s="16"/>
      <c r="HT304" s="16"/>
    </row>
    <row r="305" spans="1:228" s="15" customFormat="1" ht="142.5" customHeight="1">
      <c r="A305" s="61">
        <v>293</v>
      </c>
      <c r="B305" s="68" t="s">
        <v>308</v>
      </c>
      <c r="C305" s="64" t="s">
        <v>374</v>
      </c>
      <c r="D305" s="81">
        <v>25</v>
      </c>
      <c r="E305" s="82" t="s">
        <v>305</v>
      </c>
      <c r="F305" s="83">
        <v>4011.24</v>
      </c>
      <c r="G305" s="69"/>
      <c r="H305" s="70"/>
      <c r="I305" s="71" t="s">
        <v>39</v>
      </c>
      <c r="J305" s="72">
        <f t="shared" si="42"/>
        <v>1</v>
      </c>
      <c r="K305" s="73" t="s">
        <v>64</v>
      </c>
      <c r="L305" s="73" t="s">
        <v>7</v>
      </c>
      <c r="M305" s="74"/>
      <c r="N305" s="69"/>
      <c r="O305" s="69"/>
      <c r="P305" s="75"/>
      <c r="Q305" s="69"/>
      <c r="R305" s="69"/>
      <c r="S305" s="75"/>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7">
        <f t="shared" si="43"/>
        <v>100281</v>
      </c>
      <c r="BB305" s="58">
        <f t="shared" si="44"/>
        <v>100281</v>
      </c>
      <c r="BC305" s="57" t="str">
        <f t="shared" si="45"/>
        <v>INR  One Lakh Two Hundred &amp; Eighty One  Only</v>
      </c>
      <c r="BD305" s="80"/>
      <c r="BE305" s="80">
        <f t="shared" si="38"/>
        <v>0</v>
      </c>
      <c r="BF305" s="80">
        <f t="shared" si="39"/>
        <v>4011.24</v>
      </c>
      <c r="HP305" s="16"/>
      <c r="HQ305" s="16"/>
      <c r="HR305" s="16"/>
      <c r="HS305" s="16"/>
      <c r="HT305" s="16"/>
    </row>
    <row r="306" spans="1:228" s="15" customFormat="1" ht="99.75">
      <c r="A306" s="61">
        <v>294</v>
      </c>
      <c r="B306" s="68" t="s">
        <v>649</v>
      </c>
      <c r="C306" s="64" t="s">
        <v>375</v>
      </c>
      <c r="D306" s="81">
        <v>866</v>
      </c>
      <c r="E306" s="82" t="s">
        <v>303</v>
      </c>
      <c r="F306" s="83">
        <v>1236.4</v>
      </c>
      <c r="G306" s="69"/>
      <c r="H306" s="70"/>
      <c r="I306" s="71" t="s">
        <v>39</v>
      </c>
      <c r="J306" s="72">
        <f t="shared" si="42"/>
        <v>1</v>
      </c>
      <c r="K306" s="73" t="s">
        <v>64</v>
      </c>
      <c r="L306" s="73" t="s">
        <v>7</v>
      </c>
      <c r="M306" s="74"/>
      <c r="N306" s="69"/>
      <c r="O306" s="69"/>
      <c r="P306" s="75"/>
      <c r="Q306" s="69"/>
      <c r="R306" s="69"/>
      <c r="S306" s="75"/>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7">
        <f t="shared" si="43"/>
        <v>1070722.4</v>
      </c>
      <c r="BB306" s="58">
        <f t="shared" si="44"/>
        <v>1070722.4</v>
      </c>
      <c r="BC306" s="57" t="str">
        <f t="shared" si="45"/>
        <v>INR  Ten Lakh Seventy Thousand Seven Hundred &amp; Twenty Two  and Paise Forty Only</v>
      </c>
      <c r="BD306" s="80"/>
      <c r="BE306" s="80">
        <f t="shared" si="38"/>
        <v>0</v>
      </c>
      <c r="BF306" s="80">
        <f t="shared" si="39"/>
        <v>1236.4</v>
      </c>
      <c r="HP306" s="16"/>
      <c r="HQ306" s="16"/>
      <c r="HR306" s="16"/>
      <c r="HS306" s="16"/>
      <c r="HT306" s="16"/>
    </row>
    <row r="307" spans="1:228" s="15" customFormat="1" ht="85.5">
      <c r="A307" s="61">
        <v>295</v>
      </c>
      <c r="B307" s="68" t="s">
        <v>650</v>
      </c>
      <c r="C307" s="64" t="s">
        <v>376</v>
      </c>
      <c r="D307" s="81">
        <v>93</v>
      </c>
      <c r="E307" s="82" t="s">
        <v>314</v>
      </c>
      <c r="F307" s="83">
        <v>281.67</v>
      </c>
      <c r="G307" s="69"/>
      <c r="H307" s="70"/>
      <c r="I307" s="71" t="s">
        <v>39</v>
      </c>
      <c r="J307" s="72">
        <f t="shared" si="42"/>
        <v>1</v>
      </c>
      <c r="K307" s="73" t="s">
        <v>64</v>
      </c>
      <c r="L307" s="73" t="s">
        <v>7</v>
      </c>
      <c r="M307" s="74"/>
      <c r="N307" s="69"/>
      <c r="O307" s="69"/>
      <c r="P307" s="75"/>
      <c r="Q307" s="69"/>
      <c r="R307" s="69"/>
      <c r="S307" s="75"/>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7">
        <f t="shared" si="43"/>
        <v>26195.31</v>
      </c>
      <c r="BB307" s="58">
        <f t="shared" si="44"/>
        <v>26195.31</v>
      </c>
      <c r="BC307" s="57" t="str">
        <f t="shared" si="45"/>
        <v>INR  Twenty Six Thousand One Hundred &amp; Ninety Five  and Paise Thirty One Only</v>
      </c>
      <c r="BD307" s="80"/>
      <c r="BE307" s="80">
        <f t="shared" si="38"/>
        <v>0</v>
      </c>
      <c r="BF307" s="80">
        <f t="shared" si="39"/>
        <v>281.67</v>
      </c>
      <c r="HP307" s="16"/>
      <c r="HQ307" s="16"/>
      <c r="HR307" s="16"/>
      <c r="HS307" s="16"/>
      <c r="HT307" s="16"/>
    </row>
    <row r="308" spans="1:228" s="15" customFormat="1" ht="142.5">
      <c r="A308" s="61">
        <v>296</v>
      </c>
      <c r="B308" s="68" t="s">
        <v>651</v>
      </c>
      <c r="C308" s="64" t="s">
        <v>377</v>
      </c>
      <c r="D308" s="81">
        <v>133</v>
      </c>
      <c r="E308" s="82" t="s">
        <v>305</v>
      </c>
      <c r="F308" s="83">
        <v>1430.97</v>
      </c>
      <c r="G308" s="69"/>
      <c r="H308" s="70"/>
      <c r="I308" s="71" t="s">
        <v>39</v>
      </c>
      <c r="J308" s="72">
        <f t="shared" si="42"/>
        <v>1</v>
      </c>
      <c r="K308" s="73" t="s">
        <v>64</v>
      </c>
      <c r="L308" s="73" t="s">
        <v>7</v>
      </c>
      <c r="M308" s="74"/>
      <c r="N308" s="69"/>
      <c r="O308" s="69"/>
      <c r="P308" s="75"/>
      <c r="Q308" s="69"/>
      <c r="R308" s="69"/>
      <c r="S308" s="75"/>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7">
        <f t="shared" si="43"/>
        <v>190319.01</v>
      </c>
      <c r="BB308" s="58">
        <f t="shared" si="44"/>
        <v>190319.01</v>
      </c>
      <c r="BC308" s="57" t="str">
        <f t="shared" si="45"/>
        <v>INR  One Lakh Ninety Thousand Three Hundred &amp; Nineteen  and Paise One Only</v>
      </c>
      <c r="BD308" s="80"/>
      <c r="BE308" s="80">
        <f t="shared" si="38"/>
        <v>0</v>
      </c>
      <c r="BF308" s="80">
        <f t="shared" si="39"/>
        <v>1430.97</v>
      </c>
      <c r="HP308" s="16"/>
      <c r="HQ308" s="16"/>
      <c r="HR308" s="16"/>
      <c r="HS308" s="16"/>
      <c r="HT308" s="16"/>
    </row>
    <row r="309" spans="1:228" s="15" customFormat="1" ht="116.25" customHeight="1">
      <c r="A309" s="61">
        <v>297</v>
      </c>
      <c r="B309" s="68" t="s">
        <v>652</v>
      </c>
      <c r="C309" s="64" t="s">
        <v>378</v>
      </c>
      <c r="D309" s="81">
        <v>84</v>
      </c>
      <c r="E309" s="82" t="s">
        <v>301</v>
      </c>
      <c r="F309" s="83">
        <v>1594.99</v>
      </c>
      <c r="G309" s="69"/>
      <c r="H309" s="70"/>
      <c r="I309" s="71" t="s">
        <v>39</v>
      </c>
      <c r="J309" s="72">
        <f t="shared" si="42"/>
        <v>1</v>
      </c>
      <c r="K309" s="73" t="s">
        <v>64</v>
      </c>
      <c r="L309" s="73" t="s">
        <v>7</v>
      </c>
      <c r="M309" s="74"/>
      <c r="N309" s="69"/>
      <c r="O309" s="69"/>
      <c r="P309" s="75"/>
      <c r="Q309" s="69"/>
      <c r="R309" s="69"/>
      <c r="S309" s="75"/>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7">
        <f t="shared" si="43"/>
        <v>133979.16</v>
      </c>
      <c r="BB309" s="58">
        <f t="shared" si="44"/>
        <v>133979.16</v>
      </c>
      <c r="BC309" s="57" t="str">
        <f t="shared" si="45"/>
        <v>INR  One Lakh Thirty Three Thousand Nine Hundred &amp; Seventy Nine  and Paise Sixteen Only</v>
      </c>
      <c r="BD309" s="80"/>
      <c r="BE309" s="80">
        <f t="shared" si="38"/>
        <v>0</v>
      </c>
      <c r="BF309" s="80">
        <f t="shared" si="39"/>
        <v>1594.99</v>
      </c>
      <c r="HP309" s="16"/>
      <c r="HQ309" s="16"/>
      <c r="HR309" s="16"/>
      <c r="HS309" s="16"/>
      <c r="HT309" s="16"/>
    </row>
    <row r="310" spans="1:228" s="15" customFormat="1" ht="71.25">
      <c r="A310" s="61">
        <v>298</v>
      </c>
      <c r="B310" s="68" t="s">
        <v>653</v>
      </c>
      <c r="C310" s="64" t="s">
        <v>379</v>
      </c>
      <c r="D310" s="81">
        <v>70</v>
      </c>
      <c r="E310" s="82" t="s">
        <v>301</v>
      </c>
      <c r="F310" s="83">
        <v>642.52</v>
      </c>
      <c r="G310" s="69"/>
      <c r="H310" s="70"/>
      <c r="I310" s="71" t="s">
        <v>39</v>
      </c>
      <c r="J310" s="72">
        <f t="shared" si="42"/>
        <v>1</v>
      </c>
      <c r="K310" s="73" t="s">
        <v>64</v>
      </c>
      <c r="L310" s="73" t="s">
        <v>7</v>
      </c>
      <c r="M310" s="74"/>
      <c r="N310" s="69"/>
      <c r="O310" s="69"/>
      <c r="P310" s="75"/>
      <c r="Q310" s="69"/>
      <c r="R310" s="69"/>
      <c r="S310" s="75"/>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7">
        <f t="shared" si="43"/>
        <v>44976.4</v>
      </c>
      <c r="BB310" s="58">
        <f t="shared" si="44"/>
        <v>44976.4</v>
      </c>
      <c r="BC310" s="57" t="str">
        <f t="shared" si="45"/>
        <v>INR  Forty Four Thousand Nine Hundred &amp; Seventy Six  and Paise Forty Only</v>
      </c>
      <c r="BD310" s="80"/>
      <c r="BE310" s="80">
        <f t="shared" si="38"/>
        <v>0</v>
      </c>
      <c r="BF310" s="80">
        <f t="shared" si="39"/>
        <v>642.52</v>
      </c>
      <c r="HP310" s="16"/>
      <c r="HQ310" s="16"/>
      <c r="HR310" s="16"/>
      <c r="HS310" s="16"/>
      <c r="HT310" s="16"/>
    </row>
    <row r="311" spans="1:228" s="15" customFormat="1" ht="71.25">
      <c r="A311" s="61">
        <v>299</v>
      </c>
      <c r="B311" s="68" t="s">
        <v>654</v>
      </c>
      <c r="C311" s="64" t="s">
        <v>380</v>
      </c>
      <c r="D311" s="81">
        <v>82</v>
      </c>
      <c r="E311" s="82" t="s">
        <v>301</v>
      </c>
      <c r="F311" s="83">
        <v>515.83</v>
      </c>
      <c r="G311" s="69"/>
      <c r="H311" s="70"/>
      <c r="I311" s="71" t="s">
        <v>39</v>
      </c>
      <c r="J311" s="72">
        <f>IF(I311="Less(-)",-1,1)</f>
        <v>1</v>
      </c>
      <c r="K311" s="73" t="s">
        <v>64</v>
      </c>
      <c r="L311" s="73" t="s">
        <v>7</v>
      </c>
      <c r="M311" s="74"/>
      <c r="N311" s="69"/>
      <c r="O311" s="69"/>
      <c r="P311" s="75"/>
      <c r="Q311" s="69"/>
      <c r="R311" s="69"/>
      <c r="S311" s="75"/>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7">
        <f>total_amount_ba($B$2,$D$2,D311,F311,J311,K311,M311)</f>
        <v>42298.06</v>
      </c>
      <c r="BB311" s="58">
        <f>BA311+SUM(N311:AZ311)</f>
        <v>42298.06</v>
      </c>
      <c r="BC311" s="57" t="str">
        <f>SpellNumber(L311,BB311)</f>
        <v>INR  Forty Two Thousand Two Hundred &amp; Ninety Eight  and Paise Six Only</v>
      </c>
      <c r="BD311" s="80"/>
      <c r="BE311" s="80">
        <f t="shared" si="38"/>
        <v>0</v>
      </c>
      <c r="BF311" s="80">
        <f t="shared" si="39"/>
        <v>515.83</v>
      </c>
      <c r="HP311" s="16"/>
      <c r="HQ311" s="16"/>
      <c r="HR311" s="16"/>
      <c r="HS311" s="16"/>
      <c r="HT311" s="16"/>
    </row>
    <row r="312" spans="1:228" s="15" customFormat="1" ht="67.5">
      <c r="A312" s="61">
        <v>300</v>
      </c>
      <c r="B312" s="68" t="s">
        <v>655</v>
      </c>
      <c r="C312" s="64" t="s">
        <v>381</v>
      </c>
      <c r="D312" s="81">
        <v>445</v>
      </c>
      <c r="E312" s="82" t="s">
        <v>293</v>
      </c>
      <c r="F312" s="83">
        <v>986.41</v>
      </c>
      <c r="G312" s="69"/>
      <c r="H312" s="70"/>
      <c r="I312" s="71" t="s">
        <v>39</v>
      </c>
      <c r="J312" s="72">
        <f aca="true" t="shared" si="46" ref="J312:J321">IF(I312="Less(-)",-1,1)</f>
        <v>1</v>
      </c>
      <c r="K312" s="73" t="s">
        <v>64</v>
      </c>
      <c r="L312" s="73" t="s">
        <v>7</v>
      </c>
      <c r="M312" s="74"/>
      <c r="N312" s="69"/>
      <c r="O312" s="69"/>
      <c r="P312" s="75"/>
      <c r="Q312" s="69"/>
      <c r="R312" s="69"/>
      <c r="S312" s="75"/>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7">
        <f aca="true" t="shared" si="47" ref="BA312:BA322">total_amount_ba($B$2,$D$2,D312,F312,J312,K312,M312)</f>
        <v>438952.45</v>
      </c>
      <c r="BB312" s="58">
        <f aca="true" t="shared" si="48" ref="BB312:BB321">BA312+SUM(N312:AZ312)</f>
        <v>438952.45</v>
      </c>
      <c r="BC312" s="57" t="str">
        <f aca="true" t="shared" si="49" ref="BC312:BC321">SpellNumber(L312,BB312)</f>
        <v>INR  Four Lakh Thirty Eight Thousand Nine Hundred &amp; Fifty Two  and Paise Forty Five Only</v>
      </c>
      <c r="BD312" s="80"/>
      <c r="BE312" s="80">
        <f t="shared" si="38"/>
        <v>0</v>
      </c>
      <c r="BF312" s="80">
        <f t="shared" si="39"/>
        <v>986.41</v>
      </c>
      <c r="HP312" s="16"/>
      <c r="HQ312" s="16"/>
      <c r="HR312" s="16"/>
      <c r="HS312" s="16"/>
      <c r="HT312" s="16"/>
    </row>
    <row r="313" spans="1:228" s="15" customFormat="1" ht="67.5">
      <c r="A313" s="61">
        <v>301</v>
      </c>
      <c r="B313" s="68" t="s">
        <v>656</v>
      </c>
      <c r="C313" s="64" t="s">
        <v>382</v>
      </c>
      <c r="D313" s="81">
        <v>678</v>
      </c>
      <c r="E313" s="82" t="s">
        <v>293</v>
      </c>
      <c r="F313" s="83">
        <v>244.34</v>
      </c>
      <c r="G313" s="69"/>
      <c r="H313" s="70"/>
      <c r="I313" s="71" t="s">
        <v>39</v>
      </c>
      <c r="J313" s="72">
        <f t="shared" si="46"/>
        <v>1</v>
      </c>
      <c r="K313" s="73" t="s">
        <v>64</v>
      </c>
      <c r="L313" s="73" t="s">
        <v>7</v>
      </c>
      <c r="M313" s="74"/>
      <c r="N313" s="69"/>
      <c r="O313" s="69"/>
      <c r="P313" s="75"/>
      <c r="Q313" s="69"/>
      <c r="R313" s="69"/>
      <c r="S313" s="75"/>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7">
        <f t="shared" si="47"/>
        <v>165662.52</v>
      </c>
      <c r="BB313" s="58">
        <f t="shared" si="48"/>
        <v>165662.52</v>
      </c>
      <c r="BC313" s="57" t="str">
        <f t="shared" si="49"/>
        <v>INR  One Lakh Sixty Five Thousand Six Hundred &amp; Sixty Two  and Paise Fifty Two Only</v>
      </c>
      <c r="BD313" s="80"/>
      <c r="BE313" s="80">
        <f t="shared" si="38"/>
        <v>0</v>
      </c>
      <c r="BF313" s="80">
        <f t="shared" si="39"/>
        <v>244.34</v>
      </c>
      <c r="HP313" s="16"/>
      <c r="HQ313" s="16"/>
      <c r="HR313" s="16"/>
      <c r="HS313" s="16"/>
      <c r="HT313" s="16"/>
    </row>
    <row r="314" spans="1:228" s="15" customFormat="1" ht="67.5">
      <c r="A314" s="61">
        <v>302</v>
      </c>
      <c r="B314" s="68" t="s">
        <v>657</v>
      </c>
      <c r="C314" s="64" t="s">
        <v>383</v>
      </c>
      <c r="D314" s="81">
        <v>2225</v>
      </c>
      <c r="E314" s="82" t="s">
        <v>293</v>
      </c>
      <c r="F314" s="83">
        <v>178.73</v>
      </c>
      <c r="G314" s="69"/>
      <c r="H314" s="70"/>
      <c r="I314" s="71" t="s">
        <v>39</v>
      </c>
      <c r="J314" s="72">
        <f t="shared" si="46"/>
        <v>1</v>
      </c>
      <c r="K314" s="73" t="s">
        <v>64</v>
      </c>
      <c r="L314" s="73" t="s">
        <v>7</v>
      </c>
      <c r="M314" s="74"/>
      <c r="N314" s="69"/>
      <c r="O314" s="69"/>
      <c r="P314" s="75"/>
      <c r="Q314" s="69"/>
      <c r="R314" s="69"/>
      <c r="S314" s="75"/>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7">
        <f t="shared" si="47"/>
        <v>397674.25</v>
      </c>
      <c r="BB314" s="58">
        <f t="shared" si="48"/>
        <v>397674.25</v>
      </c>
      <c r="BC314" s="57" t="str">
        <f t="shared" si="49"/>
        <v>INR  Three Lakh Ninety Seven Thousand Six Hundred &amp; Seventy Four  and Paise Twenty Five Only</v>
      </c>
      <c r="BD314" s="80"/>
      <c r="BE314" s="80">
        <f t="shared" si="38"/>
        <v>0</v>
      </c>
      <c r="BF314" s="80">
        <f t="shared" si="39"/>
        <v>178.73</v>
      </c>
      <c r="HP314" s="16"/>
      <c r="HQ314" s="16"/>
      <c r="HR314" s="16"/>
      <c r="HS314" s="16"/>
      <c r="HT314" s="16"/>
    </row>
    <row r="315" spans="1:228" s="15" customFormat="1" ht="76.5" customHeight="1">
      <c r="A315" s="61">
        <v>303</v>
      </c>
      <c r="B315" s="68" t="s">
        <v>658</v>
      </c>
      <c r="C315" s="64" t="s">
        <v>384</v>
      </c>
      <c r="D315" s="81">
        <v>2420</v>
      </c>
      <c r="E315" s="82" t="s">
        <v>293</v>
      </c>
      <c r="F315" s="83">
        <v>144.79</v>
      </c>
      <c r="G315" s="69"/>
      <c r="H315" s="70"/>
      <c r="I315" s="71" t="s">
        <v>39</v>
      </c>
      <c r="J315" s="72">
        <f t="shared" si="46"/>
        <v>1</v>
      </c>
      <c r="K315" s="73" t="s">
        <v>64</v>
      </c>
      <c r="L315" s="73" t="s">
        <v>7</v>
      </c>
      <c r="M315" s="74"/>
      <c r="N315" s="69"/>
      <c r="O315" s="69"/>
      <c r="P315" s="75"/>
      <c r="Q315" s="69"/>
      <c r="R315" s="69"/>
      <c r="S315" s="75"/>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7">
        <f t="shared" si="47"/>
        <v>350391.8</v>
      </c>
      <c r="BB315" s="58">
        <f t="shared" si="48"/>
        <v>350391.8</v>
      </c>
      <c r="BC315" s="57" t="str">
        <f t="shared" si="49"/>
        <v>INR  Three Lakh Fifty Thousand Three Hundred &amp; Ninety One  and Paise Eighty Only</v>
      </c>
      <c r="BD315" s="80"/>
      <c r="BE315" s="80">
        <f t="shared" si="38"/>
        <v>0</v>
      </c>
      <c r="BF315" s="80">
        <f t="shared" si="39"/>
        <v>144.79</v>
      </c>
      <c r="HP315" s="16"/>
      <c r="HQ315" s="16"/>
      <c r="HR315" s="16"/>
      <c r="HS315" s="16"/>
      <c r="HT315" s="16"/>
    </row>
    <row r="316" spans="1:228" s="15" customFormat="1" ht="67.5">
      <c r="A316" s="61">
        <v>304</v>
      </c>
      <c r="B316" s="68" t="s">
        <v>659</v>
      </c>
      <c r="C316" s="64" t="s">
        <v>385</v>
      </c>
      <c r="D316" s="81">
        <v>425</v>
      </c>
      <c r="E316" s="82" t="s">
        <v>297</v>
      </c>
      <c r="F316" s="83">
        <v>125.56</v>
      </c>
      <c r="G316" s="69"/>
      <c r="H316" s="70"/>
      <c r="I316" s="71" t="s">
        <v>39</v>
      </c>
      <c r="J316" s="72">
        <f t="shared" si="46"/>
        <v>1</v>
      </c>
      <c r="K316" s="73" t="s">
        <v>64</v>
      </c>
      <c r="L316" s="73" t="s">
        <v>7</v>
      </c>
      <c r="M316" s="74"/>
      <c r="N316" s="69"/>
      <c r="O316" s="69"/>
      <c r="P316" s="75"/>
      <c r="Q316" s="69"/>
      <c r="R316" s="69"/>
      <c r="S316" s="75"/>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7">
        <f t="shared" si="47"/>
        <v>53363</v>
      </c>
      <c r="BB316" s="58">
        <f t="shared" si="48"/>
        <v>53363</v>
      </c>
      <c r="BC316" s="57" t="str">
        <f t="shared" si="49"/>
        <v>INR  Fifty Three Thousand Three Hundred &amp; Sixty Three  Only</v>
      </c>
      <c r="BD316" s="80"/>
      <c r="BE316" s="80">
        <f t="shared" si="38"/>
        <v>0</v>
      </c>
      <c r="BF316" s="80">
        <f t="shared" si="39"/>
        <v>125.56</v>
      </c>
      <c r="HP316" s="16"/>
      <c r="HQ316" s="16"/>
      <c r="HR316" s="16"/>
      <c r="HS316" s="16"/>
      <c r="HT316" s="16"/>
    </row>
    <row r="317" spans="1:228" s="15" customFormat="1" ht="67.5">
      <c r="A317" s="61">
        <v>305</v>
      </c>
      <c r="B317" s="68" t="s">
        <v>660</v>
      </c>
      <c r="C317" s="64" t="s">
        <v>386</v>
      </c>
      <c r="D317" s="81">
        <v>52</v>
      </c>
      <c r="E317" s="82" t="s">
        <v>305</v>
      </c>
      <c r="F317" s="83">
        <v>332.57</v>
      </c>
      <c r="G317" s="69"/>
      <c r="H317" s="70"/>
      <c r="I317" s="71" t="s">
        <v>39</v>
      </c>
      <c r="J317" s="72">
        <f t="shared" si="46"/>
        <v>1</v>
      </c>
      <c r="K317" s="73" t="s">
        <v>64</v>
      </c>
      <c r="L317" s="73" t="s">
        <v>7</v>
      </c>
      <c r="M317" s="74"/>
      <c r="N317" s="69"/>
      <c r="O317" s="69"/>
      <c r="P317" s="75"/>
      <c r="Q317" s="69"/>
      <c r="R317" s="69"/>
      <c r="S317" s="75"/>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7">
        <f t="shared" si="47"/>
        <v>17293.64</v>
      </c>
      <c r="BB317" s="58">
        <f t="shared" si="48"/>
        <v>17293.64</v>
      </c>
      <c r="BC317" s="57" t="str">
        <f t="shared" si="49"/>
        <v>INR  Seventeen Thousand Two Hundred &amp; Ninety Three  and Paise Sixty Four Only</v>
      </c>
      <c r="BD317" s="80"/>
      <c r="BE317" s="80">
        <f t="shared" si="38"/>
        <v>0</v>
      </c>
      <c r="BF317" s="80">
        <f t="shared" si="39"/>
        <v>332.57</v>
      </c>
      <c r="HP317" s="16"/>
      <c r="HQ317" s="16"/>
      <c r="HR317" s="16"/>
      <c r="HS317" s="16"/>
      <c r="HT317" s="16"/>
    </row>
    <row r="318" spans="1:228" s="15" customFormat="1" ht="114">
      <c r="A318" s="61">
        <v>306</v>
      </c>
      <c r="B318" s="68" t="s">
        <v>661</v>
      </c>
      <c r="C318" s="64" t="s">
        <v>387</v>
      </c>
      <c r="D318" s="81">
        <v>237</v>
      </c>
      <c r="E318" s="82" t="s">
        <v>301</v>
      </c>
      <c r="F318" s="83">
        <v>210.4</v>
      </c>
      <c r="G318" s="69"/>
      <c r="H318" s="70"/>
      <c r="I318" s="71" t="s">
        <v>39</v>
      </c>
      <c r="J318" s="72">
        <f t="shared" si="46"/>
        <v>1</v>
      </c>
      <c r="K318" s="73" t="s">
        <v>64</v>
      </c>
      <c r="L318" s="73" t="s">
        <v>7</v>
      </c>
      <c r="M318" s="74"/>
      <c r="N318" s="69"/>
      <c r="O318" s="69"/>
      <c r="P318" s="75"/>
      <c r="Q318" s="69"/>
      <c r="R318" s="69"/>
      <c r="S318" s="75"/>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7">
        <f t="shared" si="47"/>
        <v>49864.8</v>
      </c>
      <c r="BB318" s="58">
        <f t="shared" si="48"/>
        <v>49864.8</v>
      </c>
      <c r="BC318" s="57" t="str">
        <f t="shared" si="49"/>
        <v>INR  Forty Nine Thousand Eight Hundred &amp; Sixty Four  and Paise Eighty Only</v>
      </c>
      <c r="BD318" s="80"/>
      <c r="BE318" s="80">
        <f t="shared" si="38"/>
        <v>0</v>
      </c>
      <c r="BF318" s="80">
        <f t="shared" si="39"/>
        <v>210.4</v>
      </c>
      <c r="HP318" s="16"/>
      <c r="HQ318" s="16"/>
      <c r="HR318" s="16"/>
      <c r="HS318" s="16"/>
      <c r="HT318" s="16"/>
    </row>
    <row r="319" spans="1:228" s="15" customFormat="1" ht="72.75" customHeight="1">
      <c r="A319" s="61">
        <v>307</v>
      </c>
      <c r="B319" s="68" t="s">
        <v>662</v>
      </c>
      <c r="C319" s="64" t="s">
        <v>388</v>
      </c>
      <c r="D319" s="81">
        <v>237</v>
      </c>
      <c r="E319" s="82" t="s">
        <v>305</v>
      </c>
      <c r="F319" s="83">
        <v>437.77</v>
      </c>
      <c r="G319" s="69"/>
      <c r="H319" s="70"/>
      <c r="I319" s="71" t="s">
        <v>39</v>
      </c>
      <c r="J319" s="72">
        <f t="shared" si="46"/>
        <v>1</v>
      </c>
      <c r="K319" s="73" t="s">
        <v>64</v>
      </c>
      <c r="L319" s="73" t="s">
        <v>7</v>
      </c>
      <c r="M319" s="74"/>
      <c r="N319" s="69"/>
      <c r="O319" s="69"/>
      <c r="P319" s="75"/>
      <c r="Q319" s="69"/>
      <c r="R319" s="69"/>
      <c r="S319" s="75"/>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7">
        <f t="shared" si="47"/>
        <v>103751.49</v>
      </c>
      <c r="BB319" s="58">
        <f t="shared" si="48"/>
        <v>103751.49</v>
      </c>
      <c r="BC319" s="57" t="str">
        <f t="shared" si="49"/>
        <v>INR  One Lakh Three Thousand Seven Hundred &amp; Fifty One  and Paise Forty Nine Only</v>
      </c>
      <c r="BD319" s="80"/>
      <c r="BE319" s="80">
        <f t="shared" si="38"/>
        <v>0</v>
      </c>
      <c r="BF319" s="80">
        <f t="shared" si="39"/>
        <v>437.77</v>
      </c>
      <c r="HP319" s="16"/>
      <c r="HQ319" s="16"/>
      <c r="HR319" s="16"/>
      <c r="HS319" s="16"/>
      <c r="HT319" s="16"/>
    </row>
    <row r="320" spans="1:228" s="15" customFormat="1" ht="80.25" customHeight="1">
      <c r="A320" s="61">
        <v>308</v>
      </c>
      <c r="B320" s="68" t="s">
        <v>309</v>
      </c>
      <c r="C320" s="64" t="s">
        <v>389</v>
      </c>
      <c r="D320" s="81">
        <v>243</v>
      </c>
      <c r="E320" s="82" t="s">
        <v>305</v>
      </c>
      <c r="F320" s="83">
        <v>225.11</v>
      </c>
      <c r="G320" s="69"/>
      <c r="H320" s="70"/>
      <c r="I320" s="71" t="s">
        <v>39</v>
      </c>
      <c r="J320" s="72">
        <f t="shared" si="46"/>
        <v>1</v>
      </c>
      <c r="K320" s="73" t="s">
        <v>64</v>
      </c>
      <c r="L320" s="73" t="s">
        <v>7</v>
      </c>
      <c r="M320" s="74"/>
      <c r="N320" s="69"/>
      <c r="O320" s="69"/>
      <c r="P320" s="75"/>
      <c r="Q320" s="69"/>
      <c r="R320" s="69"/>
      <c r="S320" s="75"/>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7">
        <f t="shared" si="47"/>
        <v>54701.73</v>
      </c>
      <c r="BB320" s="58">
        <f t="shared" si="48"/>
        <v>54701.73</v>
      </c>
      <c r="BC320" s="57" t="str">
        <f t="shared" si="49"/>
        <v>INR  Fifty Four Thousand Seven Hundred &amp; One  and Paise Seventy Three Only</v>
      </c>
      <c r="BD320" s="80"/>
      <c r="BE320" s="80">
        <f t="shared" si="38"/>
        <v>0</v>
      </c>
      <c r="BF320" s="80">
        <f t="shared" si="39"/>
        <v>225.11</v>
      </c>
      <c r="HP320" s="16"/>
      <c r="HQ320" s="16"/>
      <c r="HR320" s="16"/>
      <c r="HS320" s="16"/>
      <c r="HT320" s="16"/>
    </row>
    <row r="321" spans="1:228" s="15" customFormat="1" ht="67.5">
      <c r="A321" s="61">
        <v>309</v>
      </c>
      <c r="B321" s="68" t="s">
        <v>310</v>
      </c>
      <c r="C321" s="64" t="s">
        <v>390</v>
      </c>
      <c r="D321" s="81">
        <v>140</v>
      </c>
      <c r="E321" s="82" t="s">
        <v>305</v>
      </c>
      <c r="F321" s="83">
        <v>113.12</v>
      </c>
      <c r="G321" s="69"/>
      <c r="H321" s="70"/>
      <c r="I321" s="71" t="s">
        <v>39</v>
      </c>
      <c r="J321" s="72">
        <f t="shared" si="46"/>
        <v>1</v>
      </c>
      <c r="K321" s="73" t="s">
        <v>64</v>
      </c>
      <c r="L321" s="73" t="s">
        <v>7</v>
      </c>
      <c r="M321" s="74"/>
      <c r="N321" s="69"/>
      <c r="O321" s="69"/>
      <c r="P321" s="75"/>
      <c r="Q321" s="69"/>
      <c r="R321" s="69"/>
      <c r="S321" s="75"/>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7">
        <f t="shared" si="47"/>
        <v>15836.8</v>
      </c>
      <c r="BB321" s="58">
        <f t="shared" si="48"/>
        <v>15836.8</v>
      </c>
      <c r="BC321" s="57" t="str">
        <f t="shared" si="49"/>
        <v>INR  Fifteen Thousand Eight Hundred &amp; Thirty Six  and Paise Eighty Only</v>
      </c>
      <c r="BD321" s="80"/>
      <c r="BE321" s="80">
        <f t="shared" si="38"/>
        <v>0</v>
      </c>
      <c r="BF321" s="80">
        <f t="shared" si="39"/>
        <v>113.12</v>
      </c>
      <c r="HP321" s="16"/>
      <c r="HQ321" s="16"/>
      <c r="HR321" s="16"/>
      <c r="HS321" s="16"/>
      <c r="HT321" s="16"/>
    </row>
    <row r="322" spans="1:228" s="15" customFormat="1" ht="114">
      <c r="A322" s="61">
        <v>310</v>
      </c>
      <c r="B322" s="68" t="s">
        <v>311</v>
      </c>
      <c r="C322" s="64" t="s">
        <v>391</v>
      </c>
      <c r="D322" s="81">
        <v>24</v>
      </c>
      <c r="E322" s="82" t="s">
        <v>315</v>
      </c>
      <c r="F322" s="83">
        <v>596.14</v>
      </c>
      <c r="G322" s="69"/>
      <c r="H322" s="70"/>
      <c r="I322" s="71" t="s">
        <v>39</v>
      </c>
      <c r="J322" s="72">
        <f aca="true" t="shared" si="50" ref="J322:J328">IF(I322="Less(-)",-1,1)</f>
        <v>1</v>
      </c>
      <c r="K322" s="73" t="s">
        <v>64</v>
      </c>
      <c r="L322" s="73" t="s">
        <v>7</v>
      </c>
      <c r="M322" s="74"/>
      <c r="N322" s="69"/>
      <c r="O322" s="69"/>
      <c r="P322" s="75"/>
      <c r="Q322" s="69"/>
      <c r="R322" s="69"/>
      <c r="S322" s="75"/>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7">
        <f t="shared" si="47"/>
        <v>14307.36</v>
      </c>
      <c r="BB322" s="58">
        <f aca="true" t="shared" si="51" ref="BB322:BB328">BA322+SUM(N322:AZ322)</f>
        <v>14307.36</v>
      </c>
      <c r="BC322" s="57" t="str">
        <f aca="true" t="shared" si="52" ref="BC322:BC328">SpellNumber(L322,BB322)</f>
        <v>INR  Fourteen Thousand Three Hundred &amp; Seven  and Paise Thirty Six Only</v>
      </c>
      <c r="BD322" s="80"/>
      <c r="BE322" s="80">
        <f t="shared" si="38"/>
        <v>0</v>
      </c>
      <c r="BF322" s="80">
        <f t="shared" si="39"/>
        <v>596.14</v>
      </c>
      <c r="HP322" s="16"/>
      <c r="HQ322" s="16"/>
      <c r="HR322" s="16"/>
      <c r="HS322" s="16"/>
      <c r="HT322" s="16"/>
    </row>
    <row r="323" spans="1:228" s="15" customFormat="1" ht="67.5">
      <c r="A323" s="61">
        <v>311</v>
      </c>
      <c r="B323" s="68" t="s">
        <v>312</v>
      </c>
      <c r="C323" s="64" t="s">
        <v>392</v>
      </c>
      <c r="D323" s="81">
        <v>24</v>
      </c>
      <c r="E323" s="82" t="s">
        <v>315</v>
      </c>
      <c r="F323" s="83">
        <v>1640.24</v>
      </c>
      <c r="G323" s="69"/>
      <c r="H323" s="70"/>
      <c r="I323" s="71" t="s">
        <v>39</v>
      </c>
      <c r="J323" s="72">
        <f t="shared" si="50"/>
        <v>1</v>
      </c>
      <c r="K323" s="73" t="s">
        <v>64</v>
      </c>
      <c r="L323" s="73" t="s">
        <v>7</v>
      </c>
      <c r="M323" s="74"/>
      <c r="N323" s="69"/>
      <c r="O323" s="69"/>
      <c r="P323" s="75"/>
      <c r="Q323" s="69"/>
      <c r="R323" s="69"/>
      <c r="S323" s="75"/>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7">
        <f aca="true" t="shared" si="53" ref="BA323:BA329">total_amount_ba($B$2,$D$2,D323,F323,J323,K323,M323)</f>
        <v>39365.76</v>
      </c>
      <c r="BB323" s="58">
        <f t="shared" si="51"/>
        <v>39365.76</v>
      </c>
      <c r="BC323" s="57" t="str">
        <f t="shared" si="52"/>
        <v>INR  Thirty Nine Thousand Three Hundred &amp; Sixty Five  and Paise Seventy Six Only</v>
      </c>
      <c r="BD323" s="80"/>
      <c r="BE323" s="80">
        <f t="shared" si="38"/>
        <v>0</v>
      </c>
      <c r="BF323" s="80">
        <f t="shared" si="39"/>
        <v>1640.24</v>
      </c>
      <c r="HP323" s="16"/>
      <c r="HQ323" s="16"/>
      <c r="HR323" s="16"/>
      <c r="HS323" s="16"/>
      <c r="HT323" s="16"/>
    </row>
    <row r="324" spans="1:228" s="15" customFormat="1" ht="85.5">
      <c r="A324" s="61">
        <v>312</v>
      </c>
      <c r="B324" s="68" t="s">
        <v>663</v>
      </c>
      <c r="C324" s="64" t="s">
        <v>393</v>
      </c>
      <c r="D324" s="81">
        <v>12</v>
      </c>
      <c r="E324" s="82" t="s">
        <v>302</v>
      </c>
      <c r="F324" s="83">
        <v>3503.33</v>
      </c>
      <c r="G324" s="69"/>
      <c r="H324" s="70"/>
      <c r="I324" s="71" t="s">
        <v>39</v>
      </c>
      <c r="J324" s="72">
        <f t="shared" si="50"/>
        <v>1</v>
      </c>
      <c r="K324" s="73" t="s">
        <v>64</v>
      </c>
      <c r="L324" s="73" t="s">
        <v>7</v>
      </c>
      <c r="M324" s="74"/>
      <c r="N324" s="69"/>
      <c r="O324" s="69"/>
      <c r="P324" s="75"/>
      <c r="Q324" s="69"/>
      <c r="R324" s="69"/>
      <c r="S324" s="75"/>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7">
        <f t="shared" si="53"/>
        <v>42039.96</v>
      </c>
      <c r="BB324" s="58">
        <f t="shared" si="51"/>
        <v>42039.96</v>
      </c>
      <c r="BC324" s="57" t="str">
        <f t="shared" si="52"/>
        <v>INR  Forty Two Thousand  &amp;Thirty Nine  and Paise Ninety Six Only</v>
      </c>
      <c r="BD324" s="80"/>
      <c r="BE324" s="80">
        <f t="shared" si="38"/>
        <v>0</v>
      </c>
      <c r="BF324" s="80">
        <f t="shared" si="39"/>
        <v>3503.33</v>
      </c>
      <c r="HP324" s="16"/>
      <c r="HQ324" s="16"/>
      <c r="HR324" s="16"/>
      <c r="HS324" s="16"/>
      <c r="HT324" s="16"/>
    </row>
    <row r="325" spans="1:228" s="15" customFormat="1" ht="67.5">
      <c r="A325" s="61">
        <v>313</v>
      </c>
      <c r="B325" s="68" t="s">
        <v>664</v>
      </c>
      <c r="C325" s="64" t="s">
        <v>394</v>
      </c>
      <c r="D325" s="81">
        <v>12</v>
      </c>
      <c r="E325" s="82" t="s">
        <v>302</v>
      </c>
      <c r="F325" s="83">
        <v>392.53</v>
      </c>
      <c r="G325" s="69"/>
      <c r="H325" s="70"/>
      <c r="I325" s="71" t="s">
        <v>39</v>
      </c>
      <c r="J325" s="72">
        <f t="shared" si="50"/>
        <v>1</v>
      </c>
      <c r="K325" s="73" t="s">
        <v>64</v>
      </c>
      <c r="L325" s="73" t="s">
        <v>7</v>
      </c>
      <c r="M325" s="74"/>
      <c r="N325" s="69"/>
      <c r="O325" s="69"/>
      <c r="P325" s="75"/>
      <c r="Q325" s="69"/>
      <c r="R325" s="69"/>
      <c r="S325" s="75"/>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7">
        <f t="shared" si="53"/>
        <v>4710.36</v>
      </c>
      <c r="BB325" s="58">
        <f t="shared" si="51"/>
        <v>4710.36</v>
      </c>
      <c r="BC325" s="57" t="str">
        <f t="shared" si="52"/>
        <v>INR  Four Thousand Seven Hundred &amp; Ten  and Paise Thirty Six Only</v>
      </c>
      <c r="BD325" s="80"/>
      <c r="BE325" s="80">
        <f t="shared" si="38"/>
        <v>0</v>
      </c>
      <c r="BF325" s="80">
        <f t="shared" si="39"/>
        <v>392.53</v>
      </c>
      <c r="HP325" s="16"/>
      <c r="HQ325" s="16"/>
      <c r="HR325" s="16"/>
      <c r="HS325" s="16"/>
      <c r="HT325" s="16"/>
    </row>
    <row r="326" spans="1:228" s="15" customFormat="1" ht="48.75" customHeight="1">
      <c r="A326" s="61">
        <v>314</v>
      </c>
      <c r="B326" s="68" t="s">
        <v>313</v>
      </c>
      <c r="C326" s="64" t="s">
        <v>395</v>
      </c>
      <c r="D326" s="81">
        <v>18</v>
      </c>
      <c r="E326" s="82" t="s">
        <v>315</v>
      </c>
      <c r="F326" s="83">
        <v>1548.61</v>
      </c>
      <c r="G326" s="69"/>
      <c r="H326" s="70"/>
      <c r="I326" s="71" t="s">
        <v>39</v>
      </c>
      <c r="J326" s="72">
        <f t="shared" si="50"/>
        <v>1</v>
      </c>
      <c r="K326" s="73" t="s">
        <v>64</v>
      </c>
      <c r="L326" s="73" t="s">
        <v>7</v>
      </c>
      <c r="M326" s="74"/>
      <c r="N326" s="69"/>
      <c r="O326" s="69"/>
      <c r="P326" s="75"/>
      <c r="Q326" s="69"/>
      <c r="R326" s="69"/>
      <c r="S326" s="75"/>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7">
        <f t="shared" si="53"/>
        <v>27874.98</v>
      </c>
      <c r="BB326" s="58">
        <f t="shared" si="51"/>
        <v>27874.98</v>
      </c>
      <c r="BC326" s="57" t="str">
        <f t="shared" si="52"/>
        <v>INR  Twenty Seven Thousand Eight Hundred &amp; Seventy Four  and Paise Ninety Eight Only</v>
      </c>
      <c r="BD326" s="80"/>
      <c r="BE326" s="80">
        <f t="shared" si="38"/>
        <v>0</v>
      </c>
      <c r="BF326" s="80">
        <f t="shared" si="39"/>
        <v>1548.61</v>
      </c>
      <c r="HP326" s="16"/>
      <c r="HQ326" s="16"/>
      <c r="HR326" s="16"/>
      <c r="HS326" s="16"/>
      <c r="HT326" s="16"/>
    </row>
    <row r="327" spans="1:228" s="15" customFormat="1" ht="71.25">
      <c r="A327" s="61">
        <v>315</v>
      </c>
      <c r="B327" s="68" t="s">
        <v>665</v>
      </c>
      <c r="C327" s="64" t="s">
        <v>676</v>
      </c>
      <c r="D327" s="81">
        <v>70</v>
      </c>
      <c r="E327" s="82" t="s">
        <v>301</v>
      </c>
      <c r="F327" s="83">
        <v>459.27</v>
      </c>
      <c r="G327" s="69"/>
      <c r="H327" s="70"/>
      <c r="I327" s="71" t="s">
        <v>39</v>
      </c>
      <c r="J327" s="72">
        <f t="shared" si="50"/>
        <v>1</v>
      </c>
      <c r="K327" s="73" t="s">
        <v>64</v>
      </c>
      <c r="L327" s="73" t="s">
        <v>7</v>
      </c>
      <c r="M327" s="74"/>
      <c r="N327" s="69"/>
      <c r="O327" s="69"/>
      <c r="P327" s="75"/>
      <c r="Q327" s="69"/>
      <c r="R327" s="69"/>
      <c r="S327" s="75"/>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7">
        <f t="shared" si="53"/>
        <v>32148.9</v>
      </c>
      <c r="BB327" s="58">
        <f t="shared" si="51"/>
        <v>32148.9</v>
      </c>
      <c r="BC327" s="57" t="str">
        <f t="shared" si="52"/>
        <v>INR  Thirty Two Thousand One Hundred &amp; Forty Eight  and Paise Ninety Only</v>
      </c>
      <c r="BD327" s="80"/>
      <c r="BE327" s="80">
        <f t="shared" si="38"/>
        <v>0</v>
      </c>
      <c r="BF327" s="80">
        <f t="shared" si="39"/>
        <v>459.27</v>
      </c>
      <c r="HP327" s="16"/>
      <c r="HQ327" s="16"/>
      <c r="HR327" s="16"/>
      <c r="HS327" s="16"/>
      <c r="HT327" s="16"/>
    </row>
    <row r="328" spans="1:228" s="15" customFormat="1" ht="51" customHeight="1">
      <c r="A328" s="61">
        <v>316</v>
      </c>
      <c r="B328" s="68" t="s">
        <v>666</v>
      </c>
      <c r="C328" s="64" t="s">
        <v>677</v>
      </c>
      <c r="D328" s="81">
        <v>70</v>
      </c>
      <c r="E328" s="82" t="s">
        <v>301</v>
      </c>
      <c r="F328" s="83">
        <v>165.16</v>
      </c>
      <c r="G328" s="69"/>
      <c r="H328" s="70"/>
      <c r="I328" s="71" t="s">
        <v>39</v>
      </c>
      <c r="J328" s="72">
        <f t="shared" si="50"/>
        <v>1</v>
      </c>
      <c r="K328" s="73" t="s">
        <v>64</v>
      </c>
      <c r="L328" s="73" t="s">
        <v>7</v>
      </c>
      <c r="M328" s="74"/>
      <c r="N328" s="69"/>
      <c r="O328" s="69"/>
      <c r="P328" s="75"/>
      <c r="Q328" s="69"/>
      <c r="R328" s="69"/>
      <c r="S328" s="75"/>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7">
        <f t="shared" si="53"/>
        <v>11561.2</v>
      </c>
      <c r="BB328" s="58">
        <f t="shared" si="51"/>
        <v>11561.2</v>
      </c>
      <c r="BC328" s="57" t="str">
        <f t="shared" si="52"/>
        <v>INR  Eleven Thousand Five Hundred &amp; Sixty One  and Paise Twenty Only</v>
      </c>
      <c r="BD328" s="80"/>
      <c r="BE328" s="80">
        <f t="shared" si="38"/>
        <v>0</v>
      </c>
      <c r="BF328" s="80">
        <f t="shared" si="39"/>
        <v>165.16</v>
      </c>
      <c r="HP328" s="16"/>
      <c r="HQ328" s="16"/>
      <c r="HR328" s="16"/>
      <c r="HS328" s="16"/>
      <c r="HT328" s="16"/>
    </row>
    <row r="329" spans="1:228" s="15" customFormat="1" ht="54.75" customHeight="1">
      <c r="A329" s="61">
        <v>317</v>
      </c>
      <c r="B329" s="68" t="s">
        <v>667</v>
      </c>
      <c r="C329" s="64" t="s">
        <v>678</v>
      </c>
      <c r="D329" s="81">
        <v>70</v>
      </c>
      <c r="E329" s="82" t="s">
        <v>301</v>
      </c>
      <c r="F329" s="83">
        <v>1555.4</v>
      </c>
      <c r="G329" s="69"/>
      <c r="H329" s="70"/>
      <c r="I329" s="71" t="s">
        <v>39</v>
      </c>
      <c r="J329" s="72">
        <f aca="true" t="shared" si="54" ref="J329:J335">IF(I329="Less(-)",-1,1)</f>
        <v>1</v>
      </c>
      <c r="K329" s="73" t="s">
        <v>64</v>
      </c>
      <c r="L329" s="73" t="s">
        <v>7</v>
      </c>
      <c r="M329" s="74"/>
      <c r="N329" s="69"/>
      <c r="O329" s="69"/>
      <c r="P329" s="75"/>
      <c r="Q329" s="69"/>
      <c r="R329" s="69"/>
      <c r="S329" s="75"/>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7">
        <f t="shared" si="53"/>
        <v>108878</v>
      </c>
      <c r="BB329" s="58">
        <f aca="true" t="shared" si="55" ref="BB329:BB335">BA329+SUM(N329:AZ329)</f>
        <v>108878</v>
      </c>
      <c r="BC329" s="57" t="str">
        <f aca="true" t="shared" si="56" ref="BC329:BC335">SpellNumber(L329,BB329)</f>
        <v>INR  One Lakh Eight Thousand Eight Hundred &amp; Seventy Eight  Only</v>
      </c>
      <c r="BD329" s="80"/>
      <c r="BE329" s="80">
        <f t="shared" si="38"/>
        <v>0</v>
      </c>
      <c r="BF329" s="80">
        <f t="shared" si="39"/>
        <v>1555.4</v>
      </c>
      <c r="HP329" s="16"/>
      <c r="HQ329" s="16"/>
      <c r="HR329" s="16"/>
      <c r="HS329" s="16"/>
      <c r="HT329" s="16"/>
    </row>
    <row r="330" spans="1:228" s="15" customFormat="1" ht="39" customHeight="1">
      <c r="A330" s="61">
        <v>318</v>
      </c>
      <c r="B330" s="68" t="s">
        <v>668</v>
      </c>
      <c r="C330" s="64" t="s">
        <v>679</v>
      </c>
      <c r="D330" s="81">
        <v>3</v>
      </c>
      <c r="E330" s="82" t="s">
        <v>306</v>
      </c>
      <c r="F330" s="83">
        <v>176.47</v>
      </c>
      <c r="G330" s="69"/>
      <c r="H330" s="70"/>
      <c r="I330" s="71" t="s">
        <v>39</v>
      </c>
      <c r="J330" s="72">
        <f t="shared" si="54"/>
        <v>1</v>
      </c>
      <c r="K330" s="73" t="s">
        <v>64</v>
      </c>
      <c r="L330" s="73" t="s">
        <v>7</v>
      </c>
      <c r="M330" s="74"/>
      <c r="N330" s="69"/>
      <c r="O330" s="69"/>
      <c r="P330" s="75"/>
      <c r="Q330" s="69"/>
      <c r="R330" s="69"/>
      <c r="S330" s="75"/>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7">
        <f aca="true" t="shared" si="57" ref="BA330:BA335">total_amount_ba($B$2,$D$2,D330,F330,J330,K330,M330)</f>
        <v>529.41</v>
      </c>
      <c r="BB330" s="58">
        <f t="shared" si="55"/>
        <v>529.41</v>
      </c>
      <c r="BC330" s="57" t="str">
        <f t="shared" si="56"/>
        <v>INR  Five Hundred &amp; Twenty Nine  and Paise Forty One Only</v>
      </c>
      <c r="BD330" s="80"/>
      <c r="BE330" s="80">
        <f t="shared" si="38"/>
        <v>0</v>
      </c>
      <c r="BF330" s="80">
        <f t="shared" si="39"/>
        <v>176.47</v>
      </c>
      <c r="HP330" s="16"/>
      <c r="HQ330" s="16"/>
      <c r="HR330" s="16"/>
      <c r="HS330" s="16"/>
      <c r="HT330" s="16"/>
    </row>
    <row r="331" spans="1:228" s="15" customFormat="1" ht="67.5">
      <c r="A331" s="61">
        <v>319</v>
      </c>
      <c r="B331" s="68" t="s">
        <v>669</v>
      </c>
      <c r="C331" s="64" t="s">
        <v>680</v>
      </c>
      <c r="D331" s="81">
        <v>695</v>
      </c>
      <c r="E331" s="82" t="s">
        <v>293</v>
      </c>
      <c r="F331" s="83">
        <v>70.13</v>
      </c>
      <c r="G331" s="69"/>
      <c r="H331" s="70"/>
      <c r="I331" s="71" t="s">
        <v>39</v>
      </c>
      <c r="J331" s="72">
        <f t="shared" si="54"/>
        <v>1</v>
      </c>
      <c r="K331" s="73" t="s">
        <v>64</v>
      </c>
      <c r="L331" s="73" t="s">
        <v>7</v>
      </c>
      <c r="M331" s="74"/>
      <c r="N331" s="69"/>
      <c r="O331" s="69"/>
      <c r="P331" s="75"/>
      <c r="Q331" s="69"/>
      <c r="R331" s="69"/>
      <c r="S331" s="75"/>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7">
        <f t="shared" si="57"/>
        <v>48740.35</v>
      </c>
      <c r="BB331" s="58">
        <f t="shared" si="55"/>
        <v>48740.35</v>
      </c>
      <c r="BC331" s="57" t="str">
        <f t="shared" si="56"/>
        <v>INR  Forty Eight Thousand Seven Hundred &amp; Forty  and Paise Thirty Five Only</v>
      </c>
      <c r="BD331" s="80"/>
      <c r="BE331" s="80">
        <f t="shared" si="38"/>
        <v>0</v>
      </c>
      <c r="BF331" s="80">
        <f t="shared" si="39"/>
        <v>70.13</v>
      </c>
      <c r="HP331" s="16"/>
      <c r="HQ331" s="16"/>
      <c r="HR331" s="16"/>
      <c r="HS331" s="16"/>
      <c r="HT331" s="16"/>
    </row>
    <row r="332" spans="1:228" s="15" customFormat="1" ht="78.75" customHeight="1">
      <c r="A332" s="61">
        <v>320</v>
      </c>
      <c r="B332" s="68" t="s">
        <v>670</v>
      </c>
      <c r="C332" s="64" t="s">
        <v>681</v>
      </c>
      <c r="D332" s="81">
        <v>428</v>
      </c>
      <c r="E332" s="82" t="s">
        <v>293</v>
      </c>
      <c r="F332" s="83">
        <v>98.41</v>
      </c>
      <c r="G332" s="69"/>
      <c r="H332" s="70"/>
      <c r="I332" s="71" t="s">
        <v>39</v>
      </c>
      <c r="J332" s="72">
        <f t="shared" si="54"/>
        <v>1</v>
      </c>
      <c r="K332" s="73" t="s">
        <v>64</v>
      </c>
      <c r="L332" s="73" t="s">
        <v>7</v>
      </c>
      <c r="M332" s="74"/>
      <c r="N332" s="69"/>
      <c r="O332" s="69"/>
      <c r="P332" s="75"/>
      <c r="Q332" s="69"/>
      <c r="R332" s="69"/>
      <c r="S332" s="75"/>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7">
        <f t="shared" si="57"/>
        <v>42119.48</v>
      </c>
      <c r="BB332" s="58">
        <f t="shared" si="55"/>
        <v>42119.48</v>
      </c>
      <c r="BC332" s="57" t="str">
        <f t="shared" si="56"/>
        <v>INR  Forty Two Thousand One Hundred &amp; Nineteen  and Paise Forty Eight Only</v>
      </c>
      <c r="BD332" s="80"/>
      <c r="BE332" s="80">
        <f t="shared" si="38"/>
        <v>0</v>
      </c>
      <c r="BF332" s="80">
        <f t="shared" si="39"/>
        <v>98.41</v>
      </c>
      <c r="HP332" s="16"/>
      <c r="HQ332" s="16"/>
      <c r="HR332" s="16"/>
      <c r="HS332" s="16"/>
      <c r="HT332" s="16"/>
    </row>
    <row r="333" spans="1:228" s="15" customFormat="1" ht="132.75" customHeight="1">
      <c r="A333" s="61">
        <v>321</v>
      </c>
      <c r="B333" s="68" t="s">
        <v>671</v>
      </c>
      <c r="C333" s="64" t="s">
        <v>682</v>
      </c>
      <c r="D333" s="81">
        <v>24</v>
      </c>
      <c r="E333" s="82" t="s">
        <v>301</v>
      </c>
      <c r="F333" s="83">
        <v>486.42</v>
      </c>
      <c r="G333" s="69"/>
      <c r="H333" s="70"/>
      <c r="I333" s="71" t="s">
        <v>39</v>
      </c>
      <c r="J333" s="72">
        <f t="shared" si="54"/>
        <v>1</v>
      </c>
      <c r="K333" s="73" t="s">
        <v>64</v>
      </c>
      <c r="L333" s="73" t="s">
        <v>7</v>
      </c>
      <c r="M333" s="74"/>
      <c r="N333" s="69"/>
      <c r="O333" s="69"/>
      <c r="P333" s="75"/>
      <c r="Q333" s="69"/>
      <c r="R333" s="69"/>
      <c r="S333" s="75"/>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7">
        <f t="shared" si="57"/>
        <v>11674.08</v>
      </c>
      <c r="BB333" s="58">
        <f t="shared" si="55"/>
        <v>11674.08</v>
      </c>
      <c r="BC333" s="57" t="str">
        <f t="shared" si="56"/>
        <v>INR  Eleven Thousand Six Hundred &amp; Seventy Four  and Paise Eight Only</v>
      </c>
      <c r="BD333" s="80"/>
      <c r="BE333" s="80">
        <f>BD333*1.12*1.01</f>
        <v>0</v>
      </c>
      <c r="BF333" s="80">
        <f>F333-BE333</f>
        <v>486.42</v>
      </c>
      <c r="HP333" s="16"/>
      <c r="HQ333" s="16"/>
      <c r="HR333" s="16"/>
      <c r="HS333" s="16"/>
      <c r="HT333" s="16"/>
    </row>
    <row r="334" spans="1:228" s="15" customFormat="1" ht="67.5">
      <c r="A334" s="61">
        <v>322</v>
      </c>
      <c r="B334" s="68" t="s">
        <v>672</v>
      </c>
      <c r="C334" s="64" t="s">
        <v>683</v>
      </c>
      <c r="D334" s="81">
        <v>48</v>
      </c>
      <c r="E334" s="82" t="s">
        <v>305</v>
      </c>
      <c r="F334" s="83">
        <v>69</v>
      </c>
      <c r="G334" s="69"/>
      <c r="H334" s="70"/>
      <c r="I334" s="71" t="s">
        <v>39</v>
      </c>
      <c r="J334" s="72">
        <f t="shared" si="54"/>
        <v>1</v>
      </c>
      <c r="K334" s="73" t="s">
        <v>64</v>
      </c>
      <c r="L334" s="73" t="s">
        <v>7</v>
      </c>
      <c r="M334" s="74"/>
      <c r="N334" s="69"/>
      <c r="O334" s="69"/>
      <c r="P334" s="75"/>
      <c r="Q334" s="69"/>
      <c r="R334" s="69"/>
      <c r="S334" s="75"/>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7">
        <f t="shared" si="57"/>
        <v>3312</v>
      </c>
      <c r="BB334" s="58">
        <f t="shared" si="55"/>
        <v>3312</v>
      </c>
      <c r="BC334" s="57" t="str">
        <f t="shared" si="56"/>
        <v>INR  Three Thousand Three Hundred &amp; Twelve  Only</v>
      </c>
      <c r="BD334" s="80"/>
      <c r="BE334" s="80">
        <f>BD334*1.12*1.01</f>
        <v>0</v>
      </c>
      <c r="BF334" s="80">
        <f>F334-BE334</f>
        <v>69</v>
      </c>
      <c r="HP334" s="16"/>
      <c r="HQ334" s="16"/>
      <c r="HR334" s="16"/>
      <c r="HS334" s="16"/>
      <c r="HT334" s="16"/>
    </row>
    <row r="335" spans="1:228" s="15" customFormat="1" ht="99.75">
      <c r="A335" s="61">
        <v>323</v>
      </c>
      <c r="B335" s="68" t="s">
        <v>673</v>
      </c>
      <c r="C335" s="64" t="s">
        <v>684</v>
      </c>
      <c r="D335" s="81">
        <v>24</v>
      </c>
      <c r="E335" s="82" t="s">
        <v>305</v>
      </c>
      <c r="F335" s="83">
        <v>192.3</v>
      </c>
      <c r="G335" s="69"/>
      <c r="H335" s="70"/>
      <c r="I335" s="71" t="s">
        <v>39</v>
      </c>
      <c r="J335" s="72">
        <f t="shared" si="54"/>
        <v>1</v>
      </c>
      <c r="K335" s="73" t="s">
        <v>64</v>
      </c>
      <c r="L335" s="73" t="s">
        <v>7</v>
      </c>
      <c r="M335" s="74"/>
      <c r="N335" s="69"/>
      <c r="O335" s="69"/>
      <c r="P335" s="75"/>
      <c r="Q335" s="69"/>
      <c r="R335" s="69"/>
      <c r="S335" s="75"/>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7">
        <f t="shared" si="57"/>
        <v>4615.2</v>
      </c>
      <c r="BB335" s="58">
        <f t="shared" si="55"/>
        <v>4615.2</v>
      </c>
      <c r="BC335" s="57" t="str">
        <f t="shared" si="56"/>
        <v>INR  Four Thousand Six Hundred &amp; Fifteen  and Paise Twenty Only</v>
      </c>
      <c r="BD335" s="80"/>
      <c r="BE335" s="80">
        <f>BD335*1.12*1.01</f>
        <v>0</v>
      </c>
      <c r="BF335" s="80">
        <f>F335-BE335</f>
        <v>192.3</v>
      </c>
      <c r="HP335" s="16"/>
      <c r="HQ335" s="16"/>
      <c r="HR335" s="16"/>
      <c r="HS335" s="16"/>
      <c r="HT335" s="16"/>
    </row>
    <row r="336" spans="1:228" s="15" customFormat="1" ht="67.5">
      <c r="A336" s="61">
        <v>324</v>
      </c>
      <c r="B336" s="68" t="s">
        <v>674</v>
      </c>
      <c r="C336" s="64" t="s">
        <v>685</v>
      </c>
      <c r="D336" s="81">
        <v>120</v>
      </c>
      <c r="E336" s="82" t="s">
        <v>675</v>
      </c>
      <c r="F336" s="83">
        <v>175.34</v>
      </c>
      <c r="G336" s="69"/>
      <c r="H336" s="70"/>
      <c r="I336" s="71" t="s">
        <v>39</v>
      </c>
      <c r="J336" s="72">
        <f>IF(I336="Less(-)",-1,1)</f>
        <v>1</v>
      </c>
      <c r="K336" s="73" t="s">
        <v>64</v>
      </c>
      <c r="L336" s="73" t="s">
        <v>7</v>
      </c>
      <c r="M336" s="74"/>
      <c r="N336" s="69"/>
      <c r="O336" s="69"/>
      <c r="P336" s="75"/>
      <c r="Q336" s="69"/>
      <c r="R336" s="69"/>
      <c r="S336" s="75"/>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7">
        <f>total_amount_ba($B$2,$D$2,D336,F336,J336,K336,M336)</f>
        <v>21040.8</v>
      </c>
      <c r="BB336" s="58">
        <f>BA336+SUM(N336:AZ336)</f>
        <v>21040.8</v>
      </c>
      <c r="BC336" s="57" t="str">
        <f>SpellNumber(L336,BB336)</f>
        <v>INR  Twenty One Thousand  &amp;Forty  and Paise Eighty Only</v>
      </c>
      <c r="BD336" s="80"/>
      <c r="BE336" s="80">
        <f>BD336*1.12*1.01</f>
        <v>0</v>
      </c>
      <c r="BF336" s="80">
        <f>F336-BE336</f>
        <v>175.34</v>
      </c>
      <c r="HP336" s="16"/>
      <c r="HQ336" s="16"/>
      <c r="HR336" s="16"/>
      <c r="HS336" s="16"/>
      <c r="HT336" s="16"/>
    </row>
    <row r="337" spans="1:228" s="15" customFormat="1" ht="171.75" customHeight="1">
      <c r="A337" s="61">
        <v>325</v>
      </c>
      <c r="B337" s="92" t="s">
        <v>908</v>
      </c>
      <c r="C337" s="64" t="s">
        <v>686</v>
      </c>
      <c r="D337" s="81">
        <v>3</v>
      </c>
      <c r="E337" s="82" t="s">
        <v>604</v>
      </c>
      <c r="F337" s="83">
        <v>3800</v>
      </c>
      <c r="G337" s="69"/>
      <c r="H337" s="70"/>
      <c r="I337" s="71" t="s">
        <v>39</v>
      </c>
      <c r="J337" s="72">
        <f>IF(I337="Less(-)",-1,1)</f>
        <v>1</v>
      </c>
      <c r="K337" s="73" t="s">
        <v>64</v>
      </c>
      <c r="L337" s="73" t="s">
        <v>7</v>
      </c>
      <c r="M337" s="74"/>
      <c r="N337" s="69"/>
      <c r="O337" s="69"/>
      <c r="P337" s="75"/>
      <c r="Q337" s="69"/>
      <c r="R337" s="69"/>
      <c r="S337" s="75"/>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7">
        <f>total_amount_ba($B$2,$D$2,D337,F337,J337,K337,M337)</f>
        <v>11400</v>
      </c>
      <c r="BB337" s="58">
        <f>BA337+SUM(N337:AZ337)</f>
        <v>11400</v>
      </c>
      <c r="BC337" s="57" t="str">
        <f>SpellNumber(L337,BB337)</f>
        <v>INR  Eleven Thousand Four Hundred    Only</v>
      </c>
      <c r="BD337" s="80"/>
      <c r="BF337" s="80">
        <f>SUM(BF14:BF336)</f>
        <v>2126854.83</v>
      </c>
      <c r="HP337" s="16"/>
      <c r="HQ337" s="16"/>
      <c r="HR337" s="16"/>
      <c r="HS337" s="16"/>
      <c r="HT337" s="16"/>
    </row>
    <row r="338" spans="1:228" s="15" customFormat="1" ht="158.25" customHeight="1">
      <c r="A338" s="61">
        <v>326</v>
      </c>
      <c r="B338" s="68" t="s">
        <v>688</v>
      </c>
      <c r="C338" s="64" t="s">
        <v>687</v>
      </c>
      <c r="D338" s="81">
        <v>9</v>
      </c>
      <c r="E338" s="82" t="s">
        <v>604</v>
      </c>
      <c r="F338" s="83">
        <v>3400</v>
      </c>
      <c r="G338" s="69"/>
      <c r="H338" s="70"/>
      <c r="I338" s="71" t="s">
        <v>39</v>
      </c>
      <c r="J338" s="72">
        <f>IF(I338="Less(-)",-1,1)</f>
        <v>1</v>
      </c>
      <c r="K338" s="73" t="s">
        <v>64</v>
      </c>
      <c r="L338" s="73" t="s">
        <v>7</v>
      </c>
      <c r="M338" s="74"/>
      <c r="N338" s="69"/>
      <c r="O338" s="69"/>
      <c r="P338" s="75"/>
      <c r="Q338" s="69"/>
      <c r="R338" s="69"/>
      <c r="S338" s="75"/>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7">
        <f>total_amount_ba($B$2,$D$2,D338,F338,J338,K338,M338)</f>
        <v>30600</v>
      </c>
      <c r="BB338" s="58">
        <f>BA338+SUM(N338:AZ338)</f>
        <v>30600</v>
      </c>
      <c r="BC338" s="57" t="str">
        <f>SpellNumber(L338,BB338)</f>
        <v>INR  Thirty Thousand Six Hundred    Only</v>
      </c>
      <c r="BD338" s="80"/>
      <c r="HP338" s="16"/>
      <c r="HQ338" s="16"/>
      <c r="HR338" s="16"/>
      <c r="HS338" s="16"/>
      <c r="HT338" s="16"/>
    </row>
    <row r="339" spans="1:228" s="15" customFormat="1" ht="158.25" customHeight="1">
      <c r="A339" s="61">
        <v>327</v>
      </c>
      <c r="B339" s="68" t="s">
        <v>689</v>
      </c>
      <c r="C339" s="64" t="s">
        <v>737</v>
      </c>
      <c r="D339" s="81">
        <v>125</v>
      </c>
      <c r="E339" s="82" t="s">
        <v>604</v>
      </c>
      <c r="F339" s="83">
        <v>2100</v>
      </c>
      <c r="G339" s="69"/>
      <c r="H339" s="70"/>
      <c r="I339" s="71" t="s">
        <v>39</v>
      </c>
      <c r="J339" s="72">
        <f>IF(I339="Less(-)",-1,1)</f>
        <v>1</v>
      </c>
      <c r="K339" s="73" t="s">
        <v>64</v>
      </c>
      <c r="L339" s="73" t="s">
        <v>7</v>
      </c>
      <c r="M339" s="74"/>
      <c r="N339" s="69"/>
      <c r="O339" s="69"/>
      <c r="P339" s="75"/>
      <c r="Q339" s="69"/>
      <c r="R339" s="69"/>
      <c r="S339" s="75"/>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7">
        <f>total_amount_ba($B$2,$D$2,D339,F339,J339,K339,M339)</f>
        <v>262500</v>
      </c>
      <c r="BB339" s="58">
        <f>BA339+SUM(N339:AZ339)</f>
        <v>262500</v>
      </c>
      <c r="BC339" s="57" t="str">
        <f>SpellNumber(L339,BB339)</f>
        <v>INR  Two Lakh Sixty Two Thousand Five Hundred    Only</v>
      </c>
      <c r="BD339" s="80"/>
      <c r="HP339" s="16"/>
      <c r="HQ339" s="16"/>
      <c r="HR339" s="16"/>
      <c r="HS339" s="16"/>
      <c r="HT339" s="16"/>
    </row>
    <row r="340" spans="1:228" s="15" customFormat="1" ht="158.25" customHeight="1">
      <c r="A340" s="61">
        <v>328</v>
      </c>
      <c r="B340" s="68" t="s">
        <v>690</v>
      </c>
      <c r="C340" s="64" t="s">
        <v>738</v>
      </c>
      <c r="D340" s="81">
        <v>25</v>
      </c>
      <c r="E340" s="82" t="s">
        <v>604</v>
      </c>
      <c r="F340" s="83">
        <v>1580</v>
      </c>
      <c r="G340" s="69"/>
      <c r="H340" s="70"/>
      <c r="I340" s="71" t="s">
        <v>39</v>
      </c>
      <c r="J340" s="72">
        <f>IF(I340="Less(-)",-1,1)</f>
        <v>1</v>
      </c>
      <c r="K340" s="73" t="s">
        <v>64</v>
      </c>
      <c r="L340" s="73" t="s">
        <v>7</v>
      </c>
      <c r="M340" s="74"/>
      <c r="N340" s="69"/>
      <c r="O340" s="69"/>
      <c r="P340" s="75"/>
      <c r="Q340" s="69"/>
      <c r="R340" s="69"/>
      <c r="S340" s="75"/>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7">
        <f>total_amount_ba($B$2,$D$2,D340,F340,J340,K340,M340)</f>
        <v>39500</v>
      </c>
      <c r="BB340" s="58">
        <f>BA340+SUM(N340:AZ340)</f>
        <v>39500</v>
      </c>
      <c r="BC340" s="57" t="str">
        <f>SpellNumber(L340,BB340)</f>
        <v>INR  Thirty Nine Thousand Five Hundred    Only</v>
      </c>
      <c r="BD340" s="80"/>
      <c r="HP340" s="16"/>
      <c r="HQ340" s="16"/>
      <c r="HR340" s="16"/>
      <c r="HS340" s="16"/>
      <c r="HT340" s="16"/>
    </row>
    <row r="341" spans="1:228" s="15" customFormat="1" ht="158.25" customHeight="1">
      <c r="A341" s="61">
        <v>329</v>
      </c>
      <c r="B341" s="68" t="s">
        <v>691</v>
      </c>
      <c r="C341" s="64" t="s">
        <v>739</v>
      </c>
      <c r="D341" s="81">
        <v>50</v>
      </c>
      <c r="E341" s="82" t="s">
        <v>604</v>
      </c>
      <c r="F341" s="83">
        <v>1020</v>
      </c>
      <c r="G341" s="69"/>
      <c r="H341" s="70"/>
      <c r="I341" s="71" t="s">
        <v>39</v>
      </c>
      <c r="J341" s="72">
        <f aca="true" t="shared" si="58" ref="J341:J364">IF(I341="Less(-)",-1,1)</f>
        <v>1</v>
      </c>
      <c r="K341" s="73" t="s">
        <v>64</v>
      </c>
      <c r="L341" s="73" t="s">
        <v>7</v>
      </c>
      <c r="M341" s="74"/>
      <c r="N341" s="69"/>
      <c r="O341" s="69"/>
      <c r="P341" s="75"/>
      <c r="Q341" s="69"/>
      <c r="R341" s="69"/>
      <c r="S341" s="75"/>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7">
        <f aca="true" t="shared" si="59" ref="BA341:BA364">total_amount_ba($B$2,$D$2,D341,F341,J341,K341,M341)</f>
        <v>51000</v>
      </c>
      <c r="BB341" s="58">
        <f aca="true" t="shared" si="60" ref="BB341:BB364">BA341+SUM(N341:AZ341)</f>
        <v>51000</v>
      </c>
      <c r="BC341" s="57" t="str">
        <f aca="true" t="shared" si="61" ref="BC341:BC364">SpellNumber(L341,BB341)</f>
        <v>INR  Fifty One Thousand    Only</v>
      </c>
      <c r="BD341" s="80"/>
      <c r="HP341" s="16"/>
      <c r="HQ341" s="16"/>
      <c r="HR341" s="16"/>
      <c r="HS341" s="16"/>
      <c r="HT341" s="16"/>
    </row>
    <row r="342" spans="1:228" s="15" customFormat="1" ht="158.25" customHeight="1">
      <c r="A342" s="61">
        <v>330</v>
      </c>
      <c r="B342" s="68" t="s">
        <v>692</v>
      </c>
      <c r="C342" s="64" t="s">
        <v>740</v>
      </c>
      <c r="D342" s="81">
        <v>25</v>
      </c>
      <c r="E342" s="82" t="s">
        <v>604</v>
      </c>
      <c r="F342" s="83">
        <v>945</v>
      </c>
      <c r="G342" s="69"/>
      <c r="H342" s="70"/>
      <c r="I342" s="71" t="s">
        <v>39</v>
      </c>
      <c r="J342" s="72">
        <f t="shared" si="58"/>
        <v>1</v>
      </c>
      <c r="K342" s="73" t="s">
        <v>64</v>
      </c>
      <c r="L342" s="73" t="s">
        <v>7</v>
      </c>
      <c r="M342" s="74"/>
      <c r="N342" s="69"/>
      <c r="O342" s="69"/>
      <c r="P342" s="75"/>
      <c r="Q342" s="69"/>
      <c r="R342" s="69"/>
      <c r="S342" s="75"/>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7">
        <f t="shared" si="59"/>
        <v>23625</v>
      </c>
      <c r="BB342" s="58">
        <f t="shared" si="60"/>
        <v>23625</v>
      </c>
      <c r="BC342" s="57" t="str">
        <f t="shared" si="61"/>
        <v>INR  Twenty Three Thousand Six Hundred &amp; Twenty Five  Only</v>
      </c>
      <c r="BD342" s="80"/>
      <c r="HP342" s="16"/>
      <c r="HQ342" s="16"/>
      <c r="HR342" s="16"/>
      <c r="HS342" s="16"/>
      <c r="HT342" s="16"/>
    </row>
    <row r="343" spans="1:228" s="15" customFormat="1" ht="158.25" customHeight="1">
      <c r="A343" s="61">
        <v>331</v>
      </c>
      <c r="B343" s="68" t="s">
        <v>693</v>
      </c>
      <c r="C343" s="64" t="s">
        <v>741</v>
      </c>
      <c r="D343" s="81">
        <v>30</v>
      </c>
      <c r="E343" s="82" t="s">
        <v>604</v>
      </c>
      <c r="F343" s="83">
        <v>678</v>
      </c>
      <c r="G343" s="69"/>
      <c r="H343" s="70"/>
      <c r="I343" s="71" t="s">
        <v>39</v>
      </c>
      <c r="J343" s="72">
        <f t="shared" si="58"/>
        <v>1</v>
      </c>
      <c r="K343" s="73" t="s">
        <v>64</v>
      </c>
      <c r="L343" s="73" t="s">
        <v>7</v>
      </c>
      <c r="M343" s="74"/>
      <c r="N343" s="69"/>
      <c r="O343" s="69"/>
      <c r="P343" s="75"/>
      <c r="Q343" s="69"/>
      <c r="R343" s="69"/>
      <c r="S343" s="75"/>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7">
        <f t="shared" si="59"/>
        <v>20340</v>
      </c>
      <c r="BB343" s="58">
        <f t="shared" si="60"/>
        <v>20340</v>
      </c>
      <c r="BC343" s="57" t="str">
        <f t="shared" si="61"/>
        <v>INR  Twenty Thousand Three Hundred &amp; Forty  Only</v>
      </c>
      <c r="BD343" s="80"/>
      <c r="HP343" s="16"/>
      <c r="HQ343" s="16"/>
      <c r="HR343" s="16"/>
      <c r="HS343" s="16"/>
      <c r="HT343" s="16"/>
    </row>
    <row r="344" spans="1:228" s="15" customFormat="1" ht="158.25" customHeight="1">
      <c r="A344" s="61">
        <v>332</v>
      </c>
      <c r="B344" s="68" t="s">
        <v>694</v>
      </c>
      <c r="C344" s="64" t="s">
        <v>742</v>
      </c>
      <c r="D344" s="81">
        <v>45</v>
      </c>
      <c r="E344" s="82" t="s">
        <v>604</v>
      </c>
      <c r="F344" s="83">
        <v>486</v>
      </c>
      <c r="G344" s="69"/>
      <c r="H344" s="70"/>
      <c r="I344" s="71" t="s">
        <v>39</v>
      </c>
      <c r="J344" s="72">
        <f t="shared" si="58"/>
        <v>1</v>
      </c>
      <c r="K344" s="73" t="s">
        <v>64</v>
      </c>
      <c r="L344" s="73" t="s">
        <v>7</v>
      </c>
      <c r="M344" s="74"/>
      <c r="N344" s="69"/>
      <c r="O344" s="69"/>
      <c r="P344" s="75"/>
      <c r="Q344" s="69"/>
      <c r="R344" s="69"/>
      <c r="S344" s="75"/>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7">
        <f t="shared" si="59"/>
        <v>21870</v>
      </c>
      <c r="BB344" s="58">
        <f t="shared" si="60"/>
        <v>21870</v>
      </c>
      <c r="BC344" s="57" t="str">
        <f t="shared" si="61"/>
        <v>INR  Twenty One Thousand Eight Hundred &amp; Seventy  Only</v>
      </c>
      <c r="BD344" s="80"/>
      <c r="HP344" s="16"/>
      <c r="HQ344" s="16"/>
      <c r="HR344" s="16"/>
      <c r="HS344" s="16"/>
      <c r="HT344" s="16"/>
    </row>
    <row r="345" spans="1:228" s="15" customFormat="1" ht="158.25" customHeight="1">
      <c r="A345" s="61">
        <v>333</v>
      </c>
      <c r="B345" s="68" t="s">
        <v>695</v>
      </c>
      <c r="C345" s="64" t="s">
        <v>743</v>
      </c>
      <c r="D345" s="81">
        <v>25</v>
      </c>
      <c r="E345" s="82" t="s">
        <v>604</v>
      </c>
      <c r="F345" s="83">
        <v>405</v>
      </c>
      <c r="G345" s="69"/>
      <c r="H345" s="70"/>
      <c r="I345" s="71" t="s">
        <v>39</v>
      </c>
      <c r="J345" s="72">
        <f t="shared" si="58"/>
        <v>1</v>
      </c>
      <c r="K345" s="73" t="s">
        <v>64</v>
      </c>
      <c r="L345" s="73" t="s">
        <v>7</v>
      </c>
      <c r="M345" s="74"/>
      <c r="N345" s="69"/>
      <c r="O345" s="69"/>
      <c r="P345" s="75"/>
      <c r="Q345" s="69"/>
      <c r="R345" s="69"/>
      <c r="S345" s="75"/>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7">
        <f t="shared" si="59"/>
        <v>10125</v>
      </c>
      <c r="BB345" s="58">
        <f t="shared" si="60"/>
        <v>10125</v>
      </c>
      <c r="BC345" s="57" t="str">
        <f t="shared" si="61"/>
        <v>INR  Ten Thousand One Hundred &amp; Twenty Five  Only</v>
      </c>
      <c r="BD345" s="80"/>
      <c r="HP345" s="16"/>
      <c r="HQ345" s="16"/>
      <c r="HR345" s="16"/>
      <c r="HS345" s="16"/>
      <c r="HT345" s="16"/>
    </row>
    <row r="346" spans="1:228" s="15" customFormat="1" ht="158.25" customHeight="1">
      <c r="A346" s="61">
        <v>334</v>
      </c>
      <c r="B346" s="68" t="s">
        <v>696</v>
      </c>
      <c r="C346" s="64" t="s">
        <v>744</v>
      </c>
      <c r="D346" s="81">
        <v>200</v>
      </c>
      <c r="E346" s="82" t="s">
        <v>604</v>
      </c>
      <c r="F346" s="83">
        <v>355</v>
      </c>
      <c r="G346" s="69"/>
      <c r="H346" s="70"/>
      <c r="I346" s="71" t="s">
        <v>39</v>
      </c>
      <c r="J346" s="72">
        <f t="shared" si="58"/>
        <v>1</v>
      </c>
      <c r="K346" s="73" t="s">
        <v>64</v>
      </c>
      <c r="L346" s="73" t="s">
        <v>7</v>
      </c>
      <c r="M346" s="74"/>
      <c r="N346" s="69"/>
      <c r="O346" s="69"/>
      <c r="P346" s="75"/>
      <c r="Q346" s="69"/>
      <c r="R346" s="69"/>
      <c r="S346" s="75"/>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7">
        <f t="shared" si="59"/>
        <v>71000</v>
      </c>
      <c r="BB346" s="58">
        <f t="shared" si="60"/>
        <v>71000</v>
      </c>
      <c r="BC346" s="57" t="str">
        <f t="shared" si="61"/>
        <v>INR  Seventy One Thousand    Only</v>
      </c>
      <c r="BD346" s="80"/>
      <c r="HP346" s="16"/>
      <c r="HQ346" s="16"/>
      <c r="HR346" s="16"/>
      <c r="HS346" s="16"/>
      <c r="HT346" s="16"/>
    </row>
    <row r="347" spans="1:228" s="15" customFormat="1" ht="67.5">
      <c r="A347" s="61">
        <v>335</v>
      </c>
      <c r="B347" s="68" t="s">
        <v>697</v>
      </c>
      <c r="C347" s="64" t="s">
        <v>745</v>
      </c>
      <c r="D347" s="81">
        <v>1</v>
      </c>
      <c r="E347" s="82" t="s">
        <v>287</v>
      </c>
      <c r="F347" s="83">
        <v>29000</v>
      </c>
      <c r="G347" s="69"/>
      <c r="H347" s="70"/>
      <c r="I347" s="71" t="s">
        <v>39</v>
      </c>
      <c r="J347" s="72">
        <f t="shared" si="58"/>
        <v>1</v>
      </c>
      <c r="K347" s="73" t="s">
        <v>64</v>
      </c>
      <c r="L347" s="73" t="s">
        <v>7</v>
      </c>
      <c r="M347" s="74"/>
      <c r="N347" s="69"/>
      <c r="O347" s="69"/>
      <c r="P347" s="75"/>
      <c r="Q347" s="69"/>
      <c r="R347" s="69"/>
      <c r="S347" s="75"/>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7">
        <f t="shared" si="59"/>
        <v>29000</v>
      </c>
      <c r="BB347" s="58">
        <f t="shared" si="60"/>
        <v>29000</v>
      </c>
      <c r="BC347" s="57" t="str">
        <f t="shared" si="61"/>
        <v>INR  Twenty Nine Thousand    Only</v>
      </c>
      <c r="BD347" s="80"/>
      <c r="HP347" s="16"/>
      <c r="HQ347" s="16"/>
      <c r="HR347" s="16"/>
      <c r="HS347" s="16"/>
      <c r="HT347" s="16"/>
    </row>
    <row r="348" spans="1:228" s="15" customFormat="1" ht="60.75" customHeight="1">
      <c r="A348" s="61">
        <v>336</v>
      </c>
      <c r="B348" s="68" t="s">
        <v>698</v>
      </c>
      <c r="C348" s="64" t="s">
        <v>746</v>
      </c>
      <c r="D348" s="81">
        <v>4</v>
      </c>
      <c r="E348" s="82" t="s">
        <v>287</v>
      </c>
      <c r="F348" s="83">
        <v>17000</v>
      </c>
      <c r="G348" s="69"/>
      <c r="H348" s="70"/>
      <c r="I348" s="71" t="s">
        <v>39</v>
      </c>
      <c r="J348" s="72">
        <f t="shared" si="58"/>
        <v>1</v>
      </c>
      <c r="K348" s="73" t="s">
        <v>64</v>
      </c>
      <c r="L348" s="73" t="s">
        <v>7</v>
      </c>
      <c r="M348" s="74"/>
      <c r="N348" s="69"/>
      <c r="O348" s="69"/>
      <c r="P348" s="75"/>
      <c r="Q348" s="69"/>
      <c r="R348" s="69"/>
      <c r="S348" s="75"/>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7">
        <f t="shared" si="59"/>
        <v>68000</v>
      </c>
      <c r="BB348" s="58">
        <f t="shared" si="60"/>
        <v>68000</v>
      </c>
      <c r="BC348" s="57" t="str">
        <f t="shared" si="61"/>
        <v>INR  Sixty Eight Thousand    Only</v>
      </c>
      <c r="BD348" s="80"/>
      <c r="HP348" s="16"/>
      <c r="HQ348" s="16"/>
      <c r="HR348" s="16"/>
      <c r="HS348" s="16"/>
      <c r="HT348" s="16"/>
    </row>
    <row r="349" spans="1:228" s="15" customFormat="1" ht="67.5">
      <c r="A349" s="61">
        <v>337</v>
      </c>
      <c r="B349" s="68" t="s">
        <v>699</v>
      </c>
      <c r="C349" s="64" t="s">
        <v>747</v>
      </c>
      <c r="D349" s="81">
        <v>2</v>
      </c>
      <c r="E349" s="82" t="s">
        <v>287</v>
      </c>
      <c r="F349" s="83">
        <v>9200</v>
      </c>
      <c r="G349" s="69"/>
      <c r="H349" s="70"/>
      <c r="I349" s="71" t="s">
        <v>39</v>
      </c>
      <c r="J349" s="72">
        <f t="shared" si="58"/>
        <v>1</v>
      </c>
      <c r="K349" s="73" t="s">
        <v>64</v>
      </c>
      <c r="L349" s="73" t="s">
        <v>7</v>
      </c>
      <c r="M349" s="74"/>
      <c r="N349" s="69"/>
      <c r="O349" s="69"/>
      <c r="P349" s="75"/>
      <c r="Q349" s="69"/>
      <c r="R349" s="69"/>
      <c r="S349" s="75"/>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7">
        <f t="shared" si="59"/>
        <v>18400</v>
      </c>
      <c r="BB349" s="58">
        <f t="shared" si="60"/>
        <v>18400</v>
      </c>
      <c r="BC349" s="57" t="str">
        <f t="shared" si="61"/>
        <v>INR  Eighteen Thousand Four Hundred    Only</v>
      </c>
      <c r="BD349" s="80"/>
      <c r="HP349" s="16"/>
      <c r="HQ349" s="16"/>
      <c r="HR349" s="16"/>
      <c r="HS349" s="16"/>
      <c r="HT349" s="16"/>
    </row>
    <row r="350" spans="1:228" s="15" customFormat="1" ht="48.75" customHeight="1">
      <c r="A350" s="61">
        <v>338</v>
      </c>
      <c r="B350" s="68" t="s">
        <v>700</v>
      </c>
      <c r="C350" s="64" t="s">
        <v>748</v>
      </c>
      <c r="D350" s="81">
        <v>1</v>
      </c>
      <c r="E350" s="82" t="s">
        <v>287</v>
      </c>
      <c r="F350" s="83">
        <v>19600</v>
      </c>
      <c r="G350" s="69"/>
      <c r="H350" s="70"/>
      <c r="I350" s="71" t="s">
        <v>39</v>
      </c>
      <c r="J350" s="72">
        <f t="shared" si="58"/>
        <v>1</v>
      </c>
      <c r="K350" s="73" t="s">
        <v>64</v>
      </c>
      <c r="L350" s="73" t="s">
        <v>7</v>
      </c>
      <c r="M350" s="74"/>
      <c r="N350" s="69"/>
      <c r="O350" s="69"/>
      <c r="P350" s="75"/>
      <c r="Q350" s="69"/>
      <c r="R350" s="69"/>
      <c r="S350" s="75"/>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7">
        <f t="shared" si="59"/>
        <v>19600</v>
      </c>
      <c r="BB350" s="58">
        <f t="shared" si="60"/>
        <v>19600</v>
      </c>
      <c r="BC350" s="57" t="str">
        <f t="shared" si="61"/>
        <v>INR  Nineteen Thousand Six Hundred    Only</v>
      </c>
      <c r="BD350" s="80"/>
      <c r="HP350" s="16"/>
      <c r="HQ350" s="16"/>
      <c r="HR350" s="16"/>
      <c r="HS350" s="16"/>
      <c r="HT350" s="16"/>
    </row>
    <row r="351" spans="1:228" s="15" customFormat="1" ht="46.5" customHeight="1">
      <c r="A351" s="61">
        <v>339</v>
      </c>
      <c r="B351" s="68" t="s">
        <v>701</v>
      </c>
      <c r="C351" s="64" t="s">
        <v>749</v>
      </c>
      <c r="D351" s="81">
        <v>7</v>
      </c>
      <c r="E351" s="82" t="s">
        <v>287</v>
      </c>
      <c r="F351" s="83">
        <v>12800</v>
      </c>
      <c r="G351" s="69"/>
      <c r="H351" s="70"/>
      <c r="I351" s="71" t="s">
        <v>39</v>
      </c>
      <c r="J351" s="72">
        <f t="shared" si="58"/>
        <v>1</v>
      </c>
      <c r="K351" s="73" t="s">
        <v>64</v>
      </c>
      <c r="L351" s="73" t="s">
        <v>7</v>
      </c>
      <c r="M351" s="74"/>
      <c r="N351" s="69"/>
      <c r="O351" s="69"/>
      <c r="P351" s="75"/>
      <c r="Q351" s="69"/>
      <c r="R351" s="69"/>
      <c r="S351" s="75"/>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7">
        <f t="shared" si="59"/>
        <v>89600</v>
      </c>
      <c r="BB351" s="58">
        <f t="shared" si="60"/>
        <v>89600</v>
      </c>
      <c r="BC351" s="57" t="str">
        <f t="shared" si="61"/>
        <v>INR  Eighty Nine Thousand Six Hundred    Only</v>
      </c>
      <c r="BD351" s="80"/>
      <c r="HP351" s="16"/>
      <c r="HQ351" s="16"/>
      <c r="HR351" s="16"/>
      <c r="HS351" s="16"/>
      <c r="HT351" s="16"/>
    </row>
    <row r="352" spans="1:228" s="15" customFormat="1" ht="48.75" customHeight="1">
      <c r="A352" s="61">
        <v>340</v>
      </c>
      <c r="B352" s="68" t="s">
        <v>702</v>
      </c>
      <c r="C352" s="64" t="s">
        <v>750</v>
      </c>
      <c r="D352" s="81">
        <v>6</v>
      </c>
      <c r="E352" s="82" t="s">
        <v>287</v>
      </c>
      <c r="F352" s="83">
        <v>8500</v>
      </c>
      <c r="G352" s="69"/>
      <c r="H352" s="70"/>
      <c r="I352" s="71" t="s">
        <v>39</v>
      </c>
      <c r="J352" s="72">
        <f t="shared" si="58"/>
        <v>1</v>
      </c>
      <c r="K352" s="73" t="s">
        <v>64</v>
      </c>
      <c r="L352" s="73" t="s">
        <v>7</v>
      </c>
      <c r="M352" s="74"/>
      <c r="N352" s="69"/>
      <c r="O352" s="69"/>
      <c r="P352" s="75"/>
      <c r="Q352" s="69"/>
      <c r="R352" s="69"/>
      <c r="S352" s="75"/>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7">
        <f t="shared" si="59"/>
        <v>51000</v>
      </c>
      <c r="BB352" s="58">
        <f t="shared" si="60"/>
        <v>51000</v>
      </c>
      <c r="BC352" s="57" t="str">
        <f t="shared" si="61"/>
        <v>INR  Fifty One Thousand    Only</v>
      </c>
      <c r="BD352" s="80"/>
      <c r="HP352" s="16"/>
      <c r="HQ352" s="16"/>
      <c r="HR352" s="16"/>
      <c r="HS352" s="16"/>
      <c r="HT352" s="16"/>
    </row>
    <row r="353" spans="1:228" s="15" customFormat="1" ht="51" customHeight="1">
      <c r="A353" s="61">
        <v>341</v>
      </c>
      <c r="B353" s="68" t="s">
        <v>703</v>
      </c>
      <c r="C353" s="64" t="s">
        <v>751</v>
      </c>
      <c r="D353" s="81">
        <v>3</v>
      </c>
      <c r="E353" s="82" t="s">
        <v>287</v>
      </c>
      <c r="F353" s="83">
        <v>7600</v>
      </c>
      <c r="G353" s="69"/>
      <c r="H353" s="70"/>
      <c r="I353" s="71" t="s">
        <v>39</v>
      </c>
      <c r="J353" s="72">
        <f t="shared" si="58"/>
        <v>1</v>
      </c>
      <c r="K353" s="73" t="s">
        <v>64</v>
      </c>
      <c r="L353" s="73" t="s">
        <v>7</v>
      </c>
      <c r="M353" s="74"/>
      <c r="N353" s="69"/>
      <c r="O353" s="69"/>
      <c r="P353" s="75"/>
      <c r="Q353" s="69"/>
      <c r="R353" s="69"/>
      <c r="S353" s="75"/>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7">
        <f t="shared" si="59"/>
        <v>22800</v>
      </c>
      <c r="BB353" s="58">
        <f t="shared" si="60"/>
        <v>22800</v>
      </c>
      <c r="BC353" s="57" t="str">
        <f t="shared" si="61"/>
        <v>INR  Twenty Two Thousand Eight Hundred    Only</v>
      </c>
      <c r="BD353" s="80"/>
      <c r="HP353" s="16"/>
      <c r="HQ353" s="16"/>
      <c r="HR353" s="16"/>
      <c r="HS353" s="16"/>
      <c r="HT353" s="16"/>
    </row>
    <row r="354" spans="1:228" s="15" customFormat="1" ht="51" customHeight="1">
      <c r="A354" s="61">
        <v>342</v>
      </c>
      <c r="B354" s="68" t="s">
        <v>704</v>
      </c>
      <c r="C354" s="64" t="s">
        <v>752</v>
      </c>
      <c r="D354" s="81">
        <v>5</v>
      </c>
      <c r="E354" s="82" t="s">
        <v>287</v>
      </c>
      <c r="F354" s="83">
        <v>7200</v>
      </c>
      <c r="G354" s="69"/>
      <c r="H354" s="70"/>
      <c r="I354" s="71" t="s">
        <v>39</v>
      </c>
      <c r="J354" s="72">
        <f t="shared" si="58"/>
        <v>1</v>
      </c>
      <c r="K354" s="73" t="s">
        <v>64</v>
      </c>
      <c r="L354" s="73" t="s">
        <v>7</v>
      </c>
      <c r="M354" s="74"/>
      <c r="N354" s="69"/>
      <c r="O354" s="69"/>
      <c r="P354" s="75"/>
      <c r="Q354" s="69"/>
      <c r="R354" s="69"/>
      <c r="S354" s="75"/>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7">
        <f t="shared" si="59"/>
        <v>36000</v>
      </c>
      <c r="BB354" s="58">
        <f t="shared" si="60"/>
        <v>36000</v>
      </c>
      <c r="BC354" s="57" t="str">
        <f t="shared" si="61"/>
        <v>INR  Thirty Six Thousand    Only</v>
      </c>
      <c r="BD354" s="80"/>
      <c r="HP354" s="16"/>
      <c r="HQ354" s="16"/>
      <c r="HR354" s="16"/>
      <c r="HS354" s="16"/>
      <c r="HT354" s="16"/>
    </row>
    <row r="355" spans="1:228" s="15" customFormat="1" ht="48.75" customHeight="1">
      <c r="A355" s="61">
        <v>343</v>
      </c>
      <c r="B355" s="68" t="s">
        <v>705</v>
      </c>
      <c r="C355" s="64" t="s">
        <v>753</v>
      </c>
      <c r="D355" s="81">
        <v>2</v>
      </c>
      <c r="E355" s="82" t="s">
        <v>287</v>
      </c>
      <c r="F355" s="83">
        <v>18000</v>
      </c>
      <c r="G355" s="69"/>
      <c r="H355" s="70"/>
      <c r="I355" s="71" t="s">
        <v>39</v>
      </c>
      <c r="J355" s="72">
        <f t="shared" si="58"/>
        <v>1</v>
      </c>
      <c r="K355" s="73" t="s">
        <v>64</v>
      </c>
      <c r="L355" s="73" t="s">
        <v>7</v>
      </c>
      <c r="M355" s="74"/>
      <c r="N355" s="69"/>
      <c r="O355" s="69"/>
      <c r="P355" s="75"/>
      <c r="Q355" s="69"/>
      <c r="R355" s="69"/>
      <c r="S355" s="75"/>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7">
        <f t="shared" si="59"/>
        <v>36000</v>
      </c>
      <c r="BB355" s="58">
        <f t="shared" si="60"/>
        <v>36000</v>
      </c>
      <c r="BC355" s="57" t="str">
        <f t="shared" si="61"/>
        <v>INR  Thirty Six Thousand    Only</v>
      </c>
      <c r="BD355" s="80"/>
      <c r="HP355" s="16"/>
      <c r="HQ355" s="16"/>
      <c r="HR355" s="16"/>
      <c r="HS355" s="16"/>
      <c r="HT355" s="16"/>
    </row>
    <row r="356" spans="1:228" s="15" customFormat="1" ht="104.25" customHeight="1">
      <c r="A356" s="61">
        <v>344</v>
      </c>
      <c r="B356" s="68" t="s">
        <v>706</v>
      </c>
      <c r="C356" s="64" t="s">
        <v>754</v>
      </c>
      <c r="D356" s="81">
        <v>12</v>
      </c>
      <c r="E356" s="82" t="s">
        <v>287</v>
      </c>
      <c r="F356" s="83">
        <v>6500</v>
      </c>
      <c r="G356" s="69"/>
      <c r="H356" s="70"/>
      <c r="I356" s="71" t="s">
        <v>39</v>
      </c>
      <c r="J356" s="72">
        <f t="shared" si="58"/>
        <v>1</v>
      </c>
      <c r="K356" s="73" t="s">
        <v>64</v>
      </c>
      <c r="L356" s="73" t="s">
        <v>7</v>
      </c>
      <c r="M356" s="74"/>
      <c r="N356" s="69"/>
      <c r="O356" s="69"/>
      <c r="P356" s="75"/>
      <c r="Q356" s="69"/>
      <c r="R356" s="69"/>
      <c r="S356" s="75"/>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7">
        <f t="shared" si="59"/>
        <v>78000</v>
      </c>
      <c r="BB356" s="58">
        <f t="shared" si="60"/>
        <v>78000</v>
      </c>
      <c r="BC356" s="57" t="str">
        <f t="shared" si="61"/>
        <v>INR  Seventy Eight Thousand    Only</v>
      </c>
      <c r="BD356" s="80"/>
      <c r="HP356" s="16"/>
      <c r="HQ356" s="16"/>
      <c r="HR356" s="16"/>
      <c r="HS356" s="16"/>
      <c r="HT356" s="16"/>
    </row>
    <row r="357" spans="1:228" s="15" customFormat="1" ht="105.75" customHeight="1">
      <c r="A357" s="61">
        <v>345</v>
      </c>
      <c r="B357" s="68" t="s">
        <v>707</v>
      </c>
      <c r="C357" s="64" t="s">
        <v>755</v>
      </c>
      <c r="D357" s="81">
        <v>12</v>
      </c>
      <c r="E357" s="82" t="s">
        <v>287</v>
      </c>
      <c r="F357" s="83">
        <v>6200</v>
      </c>
      <c r="G357" s="69"/>
      <c r="H357" s="70"/>
      <c r="I357" s="71" t="s">
        <v>39</v>
      </c>
      <c r="J357" s="72">
        <f t="shared" si="58"/>
        <v>1</v>
      </c>
      <c r="K357" s="73" t="s">
        <v>64</v>
      </c>
      <c r="L357" s="73" t="s">
        <v>7</v>
      </c>
      <c r="M357" s="74"/>
      <c r="N357" s="69"/>
      <c r="O357" s="69"/>
      <c r="P357" s="75"/>
      <c r="Q357" s="69"/>
      <c r="R357" s="69"/>
      <c r="S357" s="75"/>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7">
        <f t="shared" si="59"/>
        <v>74400</v>
      </c>
      <c r="BB357" s="58">
        <f t="shared" si="60"/>
        <v>74400</v>
      </c>
      <c r="BC357" s="57" t="str">
        <f t="shared" si="61"/>
        <v>INR  Seventy Four Thousand Four Hundred    Only</v>
      </c>
      <c r="BD357" s="80"/>
      <c r="HP357" s="16"/>
      <c r="HQ357" s="16"/>
      <c r="HR357" s="16"/>
      <c r="HS357" s="16"/>
      <c r="HT357" s="16"/>
    </row>
    <row r="358" spans="1:228" s="15" customFormat="1" ht="54.75" customHeight="1">
      <c r="A358" s="61">
        <v>346</v>
      </c>
      <c r="B358" s="68" t="s">
        <v>708</v>
      </c>
      <c r="C358" s="64" t="s">
        <v>756</v>
      </c>
      <c r="D358" s="81">
        <v>12</v>
      </c>
      <c r="E358" s="82" t="s">
        <v>287</v>
      </c>
      <c r="F358" s="83">
        <v>2500</v>
      </c>
      <c r="G358" s="69"/>
      <c r="H358" s="70"/>
      <c r="I358" s="71" t="s">
        <v>39</v>
      </c>
      <c r="J358" s="72">
        <f t="shared" si="58"/>
        <v>1</v>
      </c>
      <c r="K358" s="73" t="s">
        <v>64</v>
      </c>
      <c r="L358" s="73" t="s">
        <v>7</v>
      </c>
      <c r="M358" s="74"/>
      <c r="N358" s="69"/>
      <c r="O358" s="69"/>
      <c r="P358" s="75"/>
      <c r="Q358" s="69"/>
      <c r="R358" s="69"/>
      <c r="S358" s="75"/>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7">
        <f t="shared" si="59"/>
        <v>30000</v>
      </c>
      <c r="BB358" s="58">
        <f t="shared" si="60"/>
        <v>30000</v>
      </c>
      <c r="BC358" s="57" t="str">
        <f t="shared" si="61"/>
        <v>INR  Thirty Thousand    Only</v>
      </c>
      <c r="BD358" s="80"/>
      <c r="HP358" s="16"/>
      <c r="HQ358" s="16"/>
      <c r="HR358" s="16"/>
      <c r="HS358" s="16"/>
      <c r="HT358" s="16"/>
    </row>
    <row r="359" spans="1:228" s="15" customFormat="1" ht="67.5">
      <c r="A359" s="61">
        <v>347</v>
      </c>
      <c r="B359" s="68" t="s">
        <v>709</v>
      </c>
      <c r="C359" s="64" t="s">
        <v>757</v>
      </c>
      <c r="D359" s="81">
        <v>12</v>
      </c>
      <c r="E359" s="82" t="s">
        <v>287</v>
      </c>
      <c r="F359" s="83">
        <v>6000</v>
      </c>
      <c r="G359" s="69"/>
      <c r="H359" s="70"/>
      <c r="I359" s="71" t="s">
        <v>39</v>
      </c>
      <c r="J359" s="72">
        <f t="shared" si="58"/>
        <v>1</v>
      </c>
      <c r="K359" s="73" t="s">
        <v>64</v>
      </c>
      <c r="L359" s="73" t="s">
        <v>7</v>
      </c>
      <c r="M359" s="74"/>
      <c r="N359" s="69"/>
      <c r="O359" s="69"/>
      <c r="P359" s="75"/>
      <c r="Q359" s="69"/>
      <c r="R359" s="69"/>
      <c r="S359" s="75"/>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7">
        <f t="shared" si="59"/>
        <v>72000</v>
      </c>
      <c r="BB359" s="58">
        <f t="shared" si="60"/>
        <v>72000</v>
      </c>
      <c r="BC359" s="57" t="str">
        <f t="shared" si="61"/>
        <v>INR  Seventy Two Thousand    Only</v>
      </c>
      <c r="BD359" s="80"/>
      <c r="HP359" s="16"/>
      <c r="HQ359" s="16"/>
      <c r="HR359" s="16"/>
      <c r="HS359" s="16"/>
      <c r="HT359" s="16"/>
    </row>
    <row r="360" spans="1:228" s="15" customFormat="1" ht="80.25" customHeight="1">
      <c r="A360" s="61">
        <v>348</v>
      </c>
      <c r="B360" s="68" t="s">
        <v>710</v>
      </c>
      <c r="C360" s="64" t="s">
        <v>758</v>
      </c>
      <c r="D360" s="81">
        <v>12</v>
      </c>
      <c r="E360" s="82" t="s">
        <v>287</v>
      </c>
      <c r="F360" s="83">
        <v>3700</v>
      </c>
      <c r="G360" s="69"/>
      <c r="H360" s="70"/>
      <c r="I360" s="71" t="s">
        <v>39</v>
      </c>
      <c r="J360" s="72">
        <f t="shared" si="58"/>
        <v>1</v>
      </c>
      <c r="K360" s="73" t="s">
        <v>64</v>
      </c>
      <c r="L360" s="73" t="s">
        <v>7</v>
      </c>
      <c r="M360" s="74"/>
      <c r="N360" s="69"/>
      <c r="O360" s="69"/>
      <c r="P360" s="75"/>
      <c r="Q360" s="69"/>
      <c r="R360" s="69"/>
      <c r="S360" s="75"/>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7">
        <f t="shared" si="59"/>
        <v>44400</v>
      </c>
      <c r="BB360" s="58">
        <f t="shared" si="60"/>
        <v>44400</v>
      </c>
      <c r="BC360" s="57" t="str">
        <f t="shared" si="61"/>
        <v>INR  Forty Four Thousand Four Hundred    Only</v>
      </c>
      <c r="BD360" s="80"/>
      <c r="HP360" s="16"/>
      <c r="HQ360" s="16"/>
      <c r="HR360" s="16"/>
      <c r="HS360" s="16"/>
      <c r="HT360" s="16"/>
    </row>
    <row r="361" spans="1:228" s="15" customFormat="1" ht="47.25" customHeight="1">
      <c r="A361" s="61">
        <v>349</v>
      </c>
      <c r="B361" s="68" t="s">
        <v>711</v>
      </c>
      <c r="C361" s="64" t="s">
        <v>759</v>
      </c>
      <c r="D361" s="81">
        <v>6</v>
      </c>
      <c r="E361" s="82" t="s">
        <v>287</v>
      </c>
      <c r="F361" s="83">
        <v>3200</v>
      </c>
      <c r="G361" s="69"/>
      <c r="H361" s="70"/>
      <c r="I361" s="71" t="s">
        <v>39</v>
      </c>
      <c r="J361" s="72">
        <f t="shared" si="58"/>
        <v>1</v>
      </c>
      <c r="K361" s="73" t="s">
        <v>64</v>
      </c>
      <c r="L361" s="73" t="s">
        <v>7</v>
      </c>
      <c r="M361" s="74"/>
      <c r="N361" s="69"/>
      <c r="O361" s="69"/>
      <c r="P361" s="75"/>
      <c r="Q361" s="69"/>
      <c r="R361" s="69"/>
      <c r="S361" s="75"/>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7">
        <f t="shared" si="59"/>
        <v>19200</v>
      </c>
      <c r="BB361" s="58">
        <f t="shared" si="60"/>
        <v>19200</v>
      </c>
      <c r="BC361" s="57" t="str">
        <f t="shared" si="61"/>
        <v>INR  Nineteen Thousand Two Hundred    Only</v>
      </c>
      <c r="BD361" s="80"/>
      <c r="HP361" s="16"/>
      <c r="HQ361" s="16"/>
      <c r="HR361" s="16"/>
      <c r="HS361" s="16"/>
      <c r="HT361" s="16"/>
    </row>
    <row r="362" spans="1:228" s="15" customFormat="1" ht="102.75" customHeight="1">
      <c r="A362" s="61">
        <v>350</v>
      </c>
      <c r="B362" s="68" t="s">
        <v>712</v>
      </c>
      <c r="C362" s="64" t="s">
        <v>760</v>
      </c>
      <c r="D362" s="81">
        <v>1</v>
      </c>
      <c r="E362" s="82" t="s">
        <v>734</v>
      </c>
      <c r="F362" s="83">
        <v>368000</v>
      </c>
      <c r="G362" s="69"/>
      <c r="H362" s="70"/>
      <c r="I362" s="71" t="s">
        <v>39</v>
      </c>
      <c r="J362" s="72">
        <f t="shared" si="58"/>
        <v>1</v>
      </c>
      <c r="K362" s="73" t="s">
        <v>64</v>
      </c>
      <c r="L362" s="73" t="s">
        <v>7</v>
      </c>
      <c r="M362" s="74"/>
      <c r="N362" s="69"/>
      <c r="O362" s="69"/>
      <c r="P362" s="75"/>
      <c r="Q362" s="69"/>
      <c r="R362" s="69"/>
      <c r="S362" s="75"/>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7">
        <f t="shared" si="59"/>
        <v>368000</v>
      </c>
      <c r="BB362" s="58">
        <f t="shared" si="60"/>
        <v>368000</v>
      </c>
      <c r="BC362" s="57" t="str">
        <f t="shared" si="61"/>
        <v>INR  Three Lakh Sixty Eight Thousand    Only</v>
      </c>
      <c r="BD362" s="80"/>
      <c r="HP362" s="16"/>
      <c r="HQ362" s="16"/>
      <c r="HR362" s="16"/>
      <c r="HS362" s="16"/>
      <c r="HT362" s="16"/>
    </row>
    <row r="363" spans="1:228" s="15" customFormat="1" ht="51" customHeight="1">
      <c r="A363" s="61">
        <v>351</v>
      </c>
      <c r="B363" s="68" t="s">
        <v>713</v>
      </c>
      <c r="C363" s="64" t="s">
        <v>761</v>
      </c>
      <c r="D363" s="81">
        <v>1</v>
      </c>
      <c r="E363" s="82" t="s">
        <v>734</v>
      </c>
      <c r="F363" s="83">
        <v>92000</v>
      </c>
      <c r="G363" s="69"/>
      <c r="H363" s="70"/>
      <c r="I363" s="71" t="s">
        <v>39</v>
      </c>
      <c r="J363" s="72">
        <f t="shared" si="58"/>
        <v>1</v>
      </c>
      <c r="K363" s="73" t="s">
        <v>64</v>
      </c>
      <c r="L363" s="73" t="s">
        <v>7</v>
      </c>
      <c r="M363" s="74"/>
      <c r="N363" s="69"/>
      <c r="O363" s="69"/>
      <c r="P363" s="75"/>
      <c r="Q363" s="69"/>
      <c r="R363" s="69"/>
      <c r="S363" s="75"/>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7">
        <f t="shared" si="59"/>
        <v>92000</v>
      </c>
      <c r="BB363" s="58">
        <f t="shared" si="60"/>
        <v>92000</v>
      </c>
      <c r="BC363" s="57" t="str">
        <f t="shared" si="61"/>
        <v>INR  Ninety Two Thousand    Only</v>
      </c>
      <c r="BD363" s="80"/>
      <c r="HP363" s="16"/>
      <c r="HQ363" s="16"/>
      <c r="HR363" s="16"/>
      <c r="HS363" s="16"/>
      <c r="HT363" s="16"/>
    </row>
    <row r="364" spans="1:228" s="15" customFormat="1" ht="71.25">
      <c r="A364" s="61">
        <v>352</v>
      </c>
      <c r="B364" s="68" t="s">
        <v>714</v>
      </c>
      <c r="C364" s="64" t="s">
        <v>762</v>
      </c>
      <c r="D364" s="81">
        <v>1</v>
      </c>
      <c r="E364" s="82" t="s">
        <v>734</v>
      </c>
      <c r="F364" s="83">
        <v>230000</v>
      </c>
      <c r="G364" s="69"/>
      <c r="H364" s="70"/>
      <c r="I364" s="71" t="s">
        <v>39</v>
      </c>
      <c r="J364" s="72">
        <f t="shared" si="58"/>
        <v>1</v>
      </c>
      <c r="K364" s="73" t="s">
        <v>64</v>
      </c>
      <c r="L364" s="73" t="s">
        <v>7</v>
      </c>
      <c r="M364" s="74"/>
      <c r="N364" s="69"/>
      <c r="O364" s="69"/>
      <c r="P364" s="75"/>
      <c r="Q364" s="69"/>
      <c r="R364" s="69"/>
      <c r="S364" s="75"/>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7">
        <f t="shared" si="59"/>
        <v>230000</v>
      </c>
      <c r="BB364" s="58">
        <f t="shared" si="60"/>
        <v>230000</v>
      </c>
      <c r="BC364" s="57" t="str">
        <f t="shared" si="61"/>
        <v>INR  Two Lakh Thirty Thousand    Only</v>
      </c>
      <c r="BD364" s="80"/>
      <c r="HP364" s="16"/>
      <c r="HQ364" s="16"/>
      <c r="HR364" s="16"/>
      <c r="HS364" s="16"/>
      <c r="HT364" s="16"/>
    </row>
    <row r="365" spans="1:228" s="15" customFormat="1" ht="94.5" customHeight="1">
      <c r="A365" s="61">
        <v>353</v>
      </c>
      <c r="B365" s="68" t="s">
        <v>715</v>
      </c>
      <c r="C365" s="64" t="s">
        <v>763</v>
      </c>
      <c r="D365" s="81">
        <v>30</v>
      </c>
      <c r="E365" s="82" t="s">
        <v>604</v>
      </c>
      <c r="F365" s="83">
        <v>900</v>
      </c>
      <c r="G365" s="69"/>
      <c r="H365" s="70"/>
      <c r="I365" s="71" t="s">
        <v>39</v>
      </c>
      <c r="J365" s="72">
        <f>IF(I365="Less(-)",-1,1)</f>
        <v>1</v>
      </c>
      <c r="K365" s="73" t="s">
        <v>64</v>
      </c>
      <c r="L365" s="73" t="s">
        <v>7</v>
      </c>
      <c r="M365" s="74"/>
      <c r="N365" s="69"/>
      <c r="O365" s="69"/>
      <c r="P365" s="75"/>
      <c r="Q365" s="69"/>
      <c r="R365" s="69"/>
      <c r="S365" s="75"/>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7">
        <f>total_amount_ba($B$2,$D$2,D365,F365,J365,K365,M365)</f>
        <v>27000</v>
      </c>
      <c r="BB365" s="58">
        <f>BA365+SUM(N365:AZ365)</f>
        <v>27000</v>
      </c>
      <c r="BC365" s="57" t="str">
        <f>SpellNumber(L365,BB365)</f>
        <v>INR  Twenty Seven Thousand    Only</v>
      </c>
      <c r="BD365" s="80"/>
      <c r="HP365" s="16"/>
      <c r="HQ365" s="16"/>
      <c r="HR365" s="16"/>
      <c r="HS365" s="16"/>
      <c r="HT365" s="16"/>
    </row>
    <row r="366" spans="1:228" s="15" customFormat="1" ht="90.75" customHeight="1">
      <c r="A366" s="61">
        <v>354</v>
      </c>
      <c r="B366" s="68" t="s">
        <v>716</v>
      </c>
      <c r="C366" s="64" t="s">
        <v>764</v>
      </c>
      <c r="D366" s="81">
        <v>20</v>
      </c>
      <c r="E366" s="82" t="s">
        <v>604</v>
      </c>
      <c r="F366" s="83">
        <v>620</v>
      </c>
      <c r="G366" s="69"/>
      <c r="H366" s="70"/>
      <c r="I366" s="71" t="s">
        <v>39</v>
      </c>
      <c r="J366" s="72">
        <f aca="true" t="shared" si="62" ref="J366:J383">IF(I366="Less(-)",-1,1)</f>
        <v>1</v>
      </c>
      <c r="K366" s="73" t="s">
        <v>64</v>
      </c>
      <c r="L366" s="73" t="s">
        <v>7</v>
      </c>
      <c r="M366" s="74"/>
      <c r="N366" s="69"/>
      <c r="O366" s="69"/>
      <c r="P366" s="75"/>
      <c r="Q366" s="69"/>
      <c r="R366" s="69"/>
      <c r="S366" s="75"/>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7">
        <f aca="true" t="shared" si="63" ref="BA366:BA383">total_amount_ba($B$2,$D$2,D366,F366,J366,K366,M366)</f>
        <v>12400</v>
      </c>
      <c r="BB366" s="58">
        <f aca="true" t="shared" si="64" ref="BB366:BB383">BA366+SUM(N366:AZ366)</f>
        <v>12400</v>
      </c>
      <c r="BC366" s="57" t="str">
        <f aca="true" t="shared" si="65" ref="BC366:BC383">SpellNumber(L366,BB366)</f>
        <v>INR  Twelve Thousand Four Hundred    Only</v>
      </c>
      <c r="BD366" s="80"/>
      <c r="HP366" s="16"/>
      <c r="HQ366" s="16"/>
      <c r="HR366" s="16"/>
      <c r="HS366" s="16"/>
      <c r="HT366" s="16"/>
    </row>
    <row r="367" spans="1:228" s="15" customFormat="1" ht="91.5" customHeight="1">
      <c r="A367" s="61">
        <v>355</v>
      </c>
      <c r="B367" s="68" t="s">
        <v>717</v>
      </c>
      <c r="C367" s="64" t="s">
        <v>765</v>
      </c>
      <c r="D367" s="81">
        <v>40</v>
      </c>
      <c r="E367" s="82" t="s">
        <v>604</v>
      </c>
      <c r="F367" s="83">
        <v>105</v>
      </c>
      <c r="G367" s="69"/>
      <c r="H367" s="70"/>
      <c r="I367" s="71" t="s">
        <v>39</v>
      </c>
      <c r="J367" s="72">
        <f t="shared" si="62"/>
        <v>1</v>
      </c>
      <c r="K367" s="73" t="s">
        <v>64</v>
      </c>
      <c r="L367" s="73" t="s">
        <v>7</v>
      </c>
      <c r="M367" s="74"/>
      <c r="N367" s="69"/>
      <c r="O367" s="69"/>
      <c r="P367" s="75"/>
      <c r="Q367" s="69"/>
      <c r="R367" s="69"/>
      <c r="S367" s="75"/>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7">
        <f t="shared" si="63"/>
        <v>4200</v>
      </c>
      <c r="BB367" s="58">
        <f t="shared" si="64"/>
        <v>4200</v>
      </c>
      <c r="BC367" s="57" t="str">
        <f t="shared" si="65"/>
        <v>INR  Four Thousand Two Hundred    Only</v>
      </c>
      <c r="BD367" s="80"/>
      <c r="HP367" s="16"/>
      <c r="HQ367" s="16"/>
      <c r="HR367" s="16"/>
      <c r="HS367" s="16"/>
      <c r="HT367" s="16"/>
    </row>
    <row r="368" spans="1:228" s="15" customFormat="1" ht="67.5">
      <c r="A368" s="61">
        <v>356</v>
      </c>
      <c r="B368" s="68" t="s">
        <v>718</v>
      </c>
      <c r="C368" s="64" t="s">
        <v>766</v>
      </c>
      <c r="D368" s="81">
        <v>1</v>
      </c>
      <c r="E368" s="82" t="s">
        <v>735</v>
      </c>
      <c r="F368" s="83">
        <v>8000</v>
      </c>
      <c r="G368" s="69"/>
      <c r="H368" s="70"/>
      <c r="I368" s="71" t="s">
        <v>39</v>
      </c>
      <c r="J368" s="72">
        <f t="shared" si="62"/>
        <v>1</v>
      </c>
      <c r="K368" s="73" t="s">
        <v>64</v>
      </c>
      <c r="L368" s="73" t="s">
        <v>7</v>
      </c>
      <c r="M368" s="74"/>
      <c r="N368" s="69"/>
      <c r="O368" s="69"/>
      <c r="P368" s="75"/>
      <c r="Q368" s="69"/>
      <c r="R368" s="69"/>
      <c r="S368" s="75"/>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7">
        <f t="shared" si="63"/>
        <v>8000</v>
      </c>
      <c r="BB368" s="58">
        <f t="shared" si="64"/>
        <v>8000</v>
      </c>
      <c r="BC368" s="57" t="str">
        <f t="shared" si="65"/>
        <v>INR  Eight Thousand    Only</v>
      </c>
      <c r="BD368" s="80"/>
      <c r="HP368" s="16"/>
      <c r="HQ368" s="16"/>
      <c r="HR368" s="16"/>
      <c r="HS368" s="16"/>
      <c r="HT368" s="16"/>
    </row>
    <row r="369" spans="1:228" s="15" customFormat="1" ht="73.5" customHeight="1">
      <c r="A369" s="61">
        <v>357</v>
      </c>
      <c r="B369" s="68" t="s">
        <v>719</v>
      </c>
      <c r="C369" s="64" t="s">
        <v>767</v>
      </c>
      <c r="D369" s="81">
        <v>3</v>
      </c>
      <c r="E369" s="82" t="s">
        <v>287</v>
      </c>
      <c r="F369" s="83">
        <v>8000</v>
      </c>
      <c r="G369" s="69"/>
      <c r="H369" s="70"/>
      <c r="I369" s="71" t="s">
        <v>39</v>
      </c>
      <c r="J369" s="72">
        <f t="shared" si="62"/>
        <v>1</v>
      </c>
      <c r="K369" s="73" t="s">
        <v>64</v>
      </c>
      <c r="L369" s="73" t="s">
        <v>7</v>
      </c>
      <c r="M369" s="74"/>
      <c r="N369" s="69"/>
      <c r="O369" s="69"/>
      <c r="P369" s="75"/>
      <c r="Q369" s="69"/>
      <c r="R369" s="69"/>
      <c r="S369" s="75"/>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7">
        <f t="shared" si="63"/>
        <v>24000</v>
      </c>
      <c r="BB369" s="58">
        <f t="shared" si="64"/>
        <v>24000</v>
      </c>
      <c r="BC369" s="57" t="str">
        <f t="shared" si="65"/>
        <v>INR  Twenty Four Thousand    Only</v>
      </c>
      <c r="BD369" s="80"/>
      <c r="HP369" s="16"/>
      <c r="HQ369" s="16"/>
      <c r="HR369" s="16"/>
      <c r="HS369" s="16"/>
      <c r="HT369" s="16"/>
    </row>
    <row r="370" spans="1:228" s="15" customFormat="1" ht="54" customHeight="1">
      <c r="A370" s="61">
        <v>358</v>
      </c>
      <c r="B370" s="68" t="s">
        <v>720</v>
      </c>
      <c r="C370" s="64" t="s">
        <v>768</v>
      </c>
      <c r="D370" s="81">
        <v>6</v>
      </c>
      <c r="E370" s="82" t="s">
        <v>287</v>
      </c>
      <c r="F370" s="83">
        <v>5000</v>
      </c>
      <c r="G370" s="69"/>
      <c r="H370" s="70"/>
      <c r="I370" s="71" t="s">
        <v>39</v>
      </c>
      <c r="J370" s="72">
        <f t="shared" si="62"/>
        <v>1</v>
      </c>
      <c r="K370" s="73" t="s">
        <v>64</v>
      </c>
      <c r="L370" s="73" t="s">
        <v>7</v>
      </c>
      <c r="M370" s="74"/>
      <c r="N370" s="69"/>
      <c r="O370" s="69"/>
      <c r="P370" s="75"/>
      <c r="Q370" s="69"/>
      <c r="R370" s="69"/>
      <c r="S370" s="75"/>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7">
        <f t="shared" si="63"/>
        <v>30000</v>
      </c>
      <c r="BB370" s="58">
        <f t="shared" si="64"/>
        <v>30000</v>
      </c>
      <c r="BC370" s="57" t="str">
        <f t="shared" si="65"/>
        <v>INR  Thirty Thousand    Only</v>
      </c>
      <c r="BD370" s="80"/>
      <c r="HP370" s="16"/>
      <c r="HQ370" s="16"/>
      <c r="HR370" s="16"/>
      <c r="HS370" s="16"/>
      <c r="HT370" s="16"/>
    </row>
    <row r="371" spans="1:228" s="15" customFormat="1" ht="62.25" customHeight="1">
      <c r="A371" s="61">
        <v>359</v>
      </c>
      <c r="B371" s="68" t="s">
        <v>721</v>
      </c>
      <c r="C371" s="64" t="s">
        <v>769</v>
      </c>
      <c r="D371" s="81">
        <v>1</v>
      </c>
      <c r="E371" s="82" t="s">
        <v>734</v>
      </c>
      <c r="F371" s="83">
        <v>48000</v>
      </c>
      <c r="G371" s="69"/>
      <c r="H371" s="70"/>
      <c r="I371" s="71" t="s">
        <v>39</v>
      </c>
      <c r="J371" s="72">
        <f t="shared" si="62"/>
        <v>1</v>
      </c>
      <c r="K371" s="73" t="s">
        <v>64</v>
      </c>
      <c r="L371" s="73" t="s">
        <v>7</v>
      </c>
      <c r="M371" s="74"/>
      <c r="N371" s="69"/>
      <c r="O371" s="69"/>
      <c r="P371" s="75"/>
      <c r="Q371" s="69"/>
      <c r="R371" s="69"/>
      <c r="S371" s="75"/>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7">
        <f t="shared" si="63"/>
        <v>48000</v>
      </c>
      <c r="BB371" s="58">
        <f t="shared" si="64"/>
        <v>48000</v>
      </c>
      <c r="BC371" s="57" t="str">
        <f t="shared" si="65"/>
        <v>INR  Forty Eight Thousand    Only</v>
      </c>
      <c r="BD371" s="80"/>
      <c r="HP371" s="16"/>
      <c r="HQ371" s="16"/>
      <c r="HR371" s="16"/>
      <c r="HS371" s="16"/>
      <c r="HT371" s="16"/>
    </row>
    <row r="372" spans="1:228" s="15" customFormat="1" ht="48.75" customHeight="1">
      <c r="A372" s="61">
        <v>360</v>
      </c>
      <c r="B372" s="68" t="s">
        <v>722</v>
      </c>
      <c r="C372" s="64" t="s">
        <v>770</v>
      </c>
      <c r="D372" s="81">
        <v>163</v>
      </c>
      <c r="E372" s="82" t="s">
        <v>304</v>
      </c>
      <c r="F372" s="83">
        <v>468</v>
      </c>
      <c r="G372" s="69"/>
      <c r="H372" s="70"/>
      <c r="I372" s="71" t="s">
        <v>39</v>
      </c>
      <c r="J372" s="72">
        <f t="shared" si="62"/>
        <v>1</v>
      </c>
      <c r="K372" s="73" t="s">
        <v>64</v>
      </c>
      <c r="L372" s="73" t="s">
        <v>7</v>
      </c>
      <c r="M372" s="74"/>
      <c r="N372" s="69"/>
      <c r="O372" s="69"/>
      <c r="P372" s="75"/>
      <c r="Q372" s="69"/>
      <c r="R372" s="69"/>
      <c r="S372" s="75"/>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7">
        <f t="shared" si="63"/>
        <v>76284</v>
      </c>
      <c r="BB372" s="58">
        <f t="shared" si="64"/>
        <v>76284</v>
      </c>
      <c r="BC372" s="57" t="str">
        <f t="shared" si="65"/>
        <v>INR  Seventy Six Thousand Two Hundred &amp; Eighty Four  Only</v>
      </c>
      <c r="BD372" s="80"/>
      <c r="HP372" s="16"/>
      <c r="HQ372" s="16"/>
      <c r="HR372" s="16"/>
      <c r="HS372" s="16"/>
      <c r="HT372" s="16"/>
    </row>
    <row r="373" spans="1:228" s="15" customFormat="1" ht="48" customHeight="1">
      <c r="A373" s="61">
        <v>361</v>
      </c>
      <c r="B373" s="68" t="s">
        <v>723</v>
      </c>
      <c r="C373" s="64" t="s">
        <v>771</v>
      </c>
      <c r="D373" s="81">
        <v>5</v>
      </c>
      <c r="E373" s="82" t="s">
        <v>304</v>
      </c>
      <c r="F373" s="83">
        <v>19800</v>
      </c>
      <c r="G373" s="69"/>
      <c r="H373" s="70"/>
      <c r="I373" s="71" t="s">
        <v>39</v>
      </c>
      <c r="J373" s="72">
        <f t="shared" si="62"/>
        <v>1</v>
      </c>
      <c r="K373" s="73" t="s">
        <v>64</v>
      </c>
      <c r="L373" s="73" t="s">
        <v>7</v>
      </c>
      <c r="M373" s="74"/>
      <c r="N373" s="69"/>
      <c r="O373" s="69"/>
      <c r="P373" s="75"/>
      <c r="Q373" s="69"/>
      <c r="R373" s="69"/>
      <c r="S373" s="75"/>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7">
        <f t="shared" si="63"/>
        <v>99000</v>
      </c>
      <c r="BB373" s="58">
        <f t="shared" si="64"/>
        <v>99000</v>
      </c>
      <c r="BC373" s="57" t="str">
        <f t="shared" si="65"/>
        <v>INR  Ninety Nine Thousand    Only</v>
      </c>
      <c r="BD373" s="80"/>
      <c r="HP373" s="16"/>
      <c r="HQ373" s="16"/>
      <c r="HR373" s="16"/>
      <c r="HS373" s="16"/>
      <c r="HT373" s="16"/>
    </row>
    <row r="374" spans="1:228" s="15" customFormat="1" ht="48.75" customHeight="1">
      <c r="A374" s="61">
        <v>362</v>
      </c>
      <c r="B374" s="68" t="s">
        <v>724</v>
      </c>
      <c r="C374" s="64" t="s">
        <v>772</v>
      </c>
      <c r="D374" s="81">
        <v>3</v>
      </c>
      <c r="E374" s="82" t="s">
        <v>304</v>
      </c>
      <c r="F374" s="83">
        <v>18200</v>
      </c>
      <c r="G374" s="69"/>
      <c r="H374" s="70"/>
      <c r="I374" s="71" t="s">
        <v>39</v>
      </c>
      <c r="J374" s="72">
        <f t="shared" si="62"/>
        <v>1</v>
      </c>
      <c r="K374" s="73" t="s">
        <v>64</v>
      </c>
      <c r="L374" s="73" t="s">
        <v>7</v>
      </c>
      <c r="M374" s="74"/>
      <c r="N374" s="69"/>
      <c r="O374" s="69"/>
      <c r="P374" s="75"/>
      <c r="Q374" s="69"/>
      <c r="R374" s="69"/>
      <c r="S374" s="75"/>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7">
        <f t="shared" si="63"/>
        <v>54600</v>
      </c>
      <c r="BB374" s="58">
        <f t="shared" si="64"/>
        <v>54600</v>
      </c>
      <c r="BC374" s="57" t="str">
        <f t="shared" si="65"/>
        <v>INR  Fifty Four Thousand Six Hundred    Only</v>
      </c>
      <c r="BD374" s="80"/>
      <c r="HP374" s="16"/>
      <c r="HQ374" s="16"/>
      <c r="HR374" s="16"/>
      <c r="HS374" s="16"/>
      <c r="HT374" s="16"/>
    </row>
    <row r="375" spans="1:228" s="15" customFormat="1" ht="99.75">
      <c r="A375" s="61">
        <v>363</v>
      </c>
      <c r="B375" s="68" t="s">
        <v>725</v>
      </c>
      <c r="C375" s="64" t="s">
        <v>773</v>
      </c>
      <c r="D375" s="81">
        <v>4</v>
      </c>
      <c r="E375" s="82" t="s">
        <v>287</v>
      </c>
      <c r="F375" s="83">
        <v>7900</v>
      </c>
      <c r="G375" s="69"/>
      <c r="H375" s="70"/>
      <c r="I375" s="71" t="s">
        <v>39</v>
      </c>
      <c r="J375" s="72">
        <f t="shared" si="62"/>
        <v>1</v>
      </c>
      <c r="K375" s="73" t="s">
        <v>64</v>
      </c>
      <c r="L375" s="73" t="s">
        <v>7</v>
      </c>
      <c r="M375" s="74"/>
      <c r="N375" s="69"/>
      <c r="O375" s="69"/>
      <c r="P375" s="75"/>
      <c r="Q375" s="69"/>
      <c r="R375" s="69"/>
      <c r="S375" s="75"/>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7">
        <f t="shared" si="63"/>
        <v>31600</v>
      </c>
      <c r="BB375" s="58">
        <f t="shared" si="64"/>
        <v>31600</v>
      </c>
      <c r="BC375" s="57" t="str">
        <f t="shared" si="65"/>
        <v>INR  Thirty One Thousand Six Hundred    Only</v>
      </c>
      <c r="BD375" s="80"/>
      <c r="HP375" s="16"/>
      <c r="HQ375" s="16"/>
      <c r="HR375" s="16"/>
      <c r="HS375" s="16"/>
      <c r="HT375" s="16"/>
    </row>
    <row r="376" spans="1:228" s="15" customFormat="1" ht="85.5">
      <c r="A376" s="61">
        <v>364</v>
      </c>
      <c r="B376" s="68" t="s">
        <v>726</v>
      </c>
      <c r="C376" s="64" t="s">
        <v>774</v>
      </c>
      <c r="D376" s="81">
        <v>2</v>
      </c>
      <c r="E376" s="82" t="s">
        <v>287</v>
      </c>
      <c r="F376" s="83">
        <v>3200</v>
      </c>
      <c r="G376" s="69"/>
      <c r="H376" s="70"/>
      <c r="I376" s="71" t="s">
        <v>39</v>
      </c>
      <c r="J376" s="72">
        <f t="shared" si="62"/>
        <v>1</v>
      </c>
      <c r="K376" s="73" t="s">
        <v>64</v>
      </c>
      <c r="L376" s="73" t="s">
        <v>7</v>
      </c>
      <c r="M376" s="74"/>
      <c r="N376" s="69"/>
      <c r="O376" s="69"/>
      <c r="P376" s="75"/>
      <c r="Q376" s="69"/>
      <c r="R376" s="69"/>
      <c r="S376" s="75"/>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7">
        <f t="shared" si="63"/>
        <v>6400</v>
      </c>
      <c r="BB376" s="58">
        <f t="shared" si="64"/>
        <v>6400</v>
      </c>
      <c r="BC376" s="57" t="str">
        <f t="shared" si="65"/>
        <v>INR  Six Thousand Four Hundred    Only</v>
      </c>
      <c r="BD376" s="80"/>
      <c r="HP376" s="16"/>
      <c r="HQ376" s="16"/>
      <c r="HR376" s="16"/>
      <c r="HS376" s="16"/>
      <c r="HT376" s="16"/>
    </row>
    <row r="377" spans="1:228" s="15" customFormat="1" ht="54.75" customHeight="1">
      <c r="A377" s="61">
        <v>365</v>
      </c>
      <c r="B377" s="68" t="s">
        <v>727</v>
      </c>
      <c r="C377" s="64" t="s">
        <v>775</v>
      </c>
      <c r="D377" s="81">
        <v>30</v>
      </c>
      <c r="E377" s="82" t="s">
        <v>287</v>
      </c>
      <c r="F377" s="83">
        <v>2900</v>
      </c>
      <c r="G377" s="69"/>
      <c r="H377" s="70"/>
      <c r="I377" s="71" t="s">
        <v>39</v>
      </c>
      <c r="J377" s="72">
        <f t="shared" si="62"/>
        <v>1</v>
      </c>
      <c r="K377" s="73" t="s">
        <v>64</v>
      </c>
      <c r="L377" s="73" t="s">
        <v>7</v>
      </c>
      <c r="M377" s="74"/>
      <c r="N377" s="69"/>
      <c r="O377" s="69"/>
      <c r="P377" s="75"/>
      <c r="Q377" s="69"/>
      <c r="R377" s="69"/>
      <c r="S377" s="75"/>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7">
        <f t="shared" si="63"/>
        <v>87000</v>
      </c>
      <c r="BB377" s="58">
        <f t="shared" si="64"/>
        <v>87000</v>
      </c>
      <c r="BC377" s="57" t="str">
        <f t="shared" si="65"/>
        <v>INR  Eighty Seven Thousand    Only</v>
      </c>
      <c r="BD377" s="80"/>
      <c r="HP377" s="16"/>
      <c r="HQ377" s="16"/>
      <c r="HR377" s="16"/>
      <c r="HS377" s="16"/>
      <c r="HT377" s="16"/>
    </row>
    <row r="378" spans="1:228" s="15" customFormat="1" ht="67.5">
      <c r="A378" s="61">
        <v>366</v>
      </c>
      <c r="B378" s="68" t="s">
        <v>728</v>
      </c>
      <c r="C378" s="64" t="s">
        <v>776</v>
      </c>
      <c r="D378" s="81">
        <v>30</v>
      </c>
      <c r="E378" s="82" t="s">
        <v>287</v>
      </c>
      <c r="F378" s="83">
        <v>3700</v>
      </c>
      <c r="G378" s="69"/>
      <c r="H378" s="70"/>
      <c r="I378" s="71" t="s">
        <v>39</v>
      </c>
      <c r="J378" s="72">
        <f t="shared" si="62"/>
        <v>1</v>
      </c>
      <c r="K378" s="73" t="s">
        <v>64</v>
      </c>
      <c r="L378" s="73" t="s">
        <v>7</v>
      </c>
      <c r="M378" s="74"/>
      <c r="N378" s="69"/>
      <c r="O378" s="69"/>
      <c r="P378" s="75"/>
      <c r="Q378" s="69"/>
      <c r="R378" s="69"/>
      <c r="S378" s="75"/>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7">
        <f t="shared" si="63"/>
        <v>111000</v>
      </c>
      <c r="BB378" s="58">
        <f t="shared" si="64"/>
        <v>111000</v>
      </c>
      <c r="BC378" s="57" t="str">
        <f t="shared" si="65"/>
        <v>INR  One Lakh Eleven Thousand    Only</v>
      </c>
      <c r="BD378" s="80"/>
      <c r="HP378" s="16"/>
      <c r="HQ378" s="16"/>
      <c r="HR378" s="16"/>
      <c r="HS378" s="16"/>
      <c r="HT378" s="16"/>
    </row>
    <row r="379" spans="1:228" s="15" customFormat="1" ht="32.25" customHeight="1">
      <c r="A379" s="61">
        <v>367</v>
      </c>
      <c r="B379" s="79" t="s">
        <v>729</v>
      </c>
      <c r="C379" s="64" t="s">
        <v>777</v>
      </c>
      <c r="D379" s="81">
        <v>350</v>
      </c>
      <c r="E379" s="82" t="s">
        <v>736</v>
      </c>
      <c r="F379" s="83">
        <v>158</v>
      </c>
      <c r="G379" s="69"/>
      <c r="H379" s="70"/>
      <c r="I379" s="71" t="s">
        <v>39</v>
      </c>
      <c r="J379" s="72">
        <f t="shared" si="62"/>
        <v>1</v>
      </c>
      <c r="K379" s="73" t="s">
        <v>64</v>
      </c>
      <c r="L379" s="73" t="s">
        <v>7</v>
      </c>
      <c r="M379" s="74"/>
      <c r="N379" s="69"/>
      <c r="O379" s="69"/>
      <c r="P379" s="75"/>
      <c r="Q379" s="69"/>
      <c r="R379" s="69"/>
      <c r="S379" s="75"/>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7">
        <f t="shared" si="63"/>
        <v>55300</v>
      </c>
      <c r="BB379" s="58">
        <f t="shared" si="64"/>
        <v>55300</v>
      </c>
      <c r="BC379" s="57" t="str">
        <f t="shared" si="65"/>
        <v>INR  Fifty Five Thousand Three Hundred    Only</v>
      </c>
      <c r="BD379" s="80"/>
      <c r="HP379" s="16"/>
      <c r="HQ379" s="16"/>
      <c r="HR379" s="16"/>
      <c r="HS379" s="16"/>
      <c r="HT379" s="16"/>
    </row>
    <row r="380" spans="1:228" s="15" customFormat="1" ht="36" customHeight="1">
      <c r="A380" s="61">
        <v>368</v>
      </c>
      <c r="B380" s="79" t="s">
        <v>730</v>
      </c>
      <c r="C380" s="64" t="s">
        <v>778</v>
      </c>
      <c r="D380" s="81">
        <v>350</v>
      </c>
      <c r="E380" s="82" t="s">
        <v>290</v>
      </c>
      <c r="F380" s="83">
        <v>635</v>
      </c>
      <c r="G380" s="69"/>
      <c r="H380" s="70"/>
      <c r="I380" s="71" t="s">
        <v>39</v>
      </c>
      <c r="J380" s="72">
        <f t="shared" si="62"/>
        <v>1</v>
      </c>
      <c r="K380" s="73" t="s">
        <v>64</v>
      </c>
      <c r="L380" s="73" t="s">
        <v>7</v>
      </c>
      <c r="M380" s="74"/>
      <c r="N380" s="69"/>
      <c r="O380" s="69"/>
      <c r="P380" s="75"/>
      <c r="Q380" s="69"/>
      <c r="R380" s="69"/>
      <c r="S380" s="75"/>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7">
        <f t="shared" si="63"/>
        <v>222250</v>
      </c>
      <c r="BB380" s="58">
        <f t="shared" si="64"/>
        <v>222250</v>
      </c>
      <c r="BC380" s="57" t="str">
        <f t="shared" si="65"/>
        <v>INR  Two Lakh Twenty Two Thousand Two Hundred &amp; Fifty  Only</v>
      </c>
      <c r="BD380" s="80"/>
      <c r="HP380" s="16"/>
      <c r="HQ380" s="16"/>
      <c r="HR380" s="16"/>
      <c r="HS380" s="16"/>
      <c r="HT380" s="16"/>
    </row>
    <row r="381" spans="1:228" s="15" customFormat="1" ht="36.75" customHeight="1">
      <c r="A381" s="61">
        <v>369</v>
      </c>
      <c r="B381" s="79" t="s">
        <v>731</v>
      </c>
      <c r="C381" s="64" t="s">
        <v>779</v>
      </c>
      <c r="D381" s="81">
        <v>1</v>
      </c>
      <c r="E381" s="82" t="s">
        <v>301</v>
      </c>
      <c r="F381" s="83">
        <v>5000</v>
      </c>
      <c r="G381" s="69"/>
      <c r="H381" s="70"/>
      <c r="I381" s="71" t="s">
        <v>39</v>
      </c>
      <c r="J381" s="72">
        <f t="shared" si="62"/>
        <v>1</v>
      </c>
      <c r="K381" s="73" t="s">
        <v>64</v>
      </c>
      <c r="L381" s="73" t="s">
        <v>7</v>
      </c>
      <c r="M381" s="74"/>
      <c r="N381" s="69"/>
      <c r="O381" s="69"/>
      <c r="P381" s="75"/>
      <c r="Q381" s="69"/>
      <c r="R381" s="69"/>
      <c r="S381" s="75"/>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7">
        <f t="shared" si="63"/>
        <v>5000</v>
      </c>
      <c r="BB381" s="58">
        <f t="shared" si="64"/>
        <v>5000</v>
      </c>
      <c r="BC381" s="57" t="str">
        <f t="shared" si="65"/>
        <v>INR  Five Thousand    Only</v>
      </c>
      <c r="BD381" s="80"/>
      <c r="HP381" s="16"/>
      <c r="HQ381" s="16"/>
      <c r="HR381" s="16"/>
      <c r="HS381" s="16"/>
      <c r="HT381" s="16"/>
    </row>
    <row r="382" spans="1:228" s="15" customFormat="1" ht="32.25" customHeight="1">
      <c r="A382" s="61">
        <v>370</v>
      </c>
      <c r="B382" s="79" t="s">
        <v>732</v>
      </c>
      <c r="C382" s="64" t="s">
        <v>780</v>
      </c>
      <c r="D382" s="81">
        <v>6</v>
      </c>
      <c r="E382" s="82" t="s">
        <v>734</v>
      </c>
      <c r="F382" s="83">
        <v>1500</v>
      </c>
      <c r="G382" s="69"/>
      <c r="H382" s="70"/>
      <c r="I382" s="71" t="s">
        <v>39</v>
      </c>
      <c r="J382" s="72">
        <f t="shared" si="62"/>
        <v>1</v>
      </c>
      <c r="K382" s="73" t="s">
        <v>64</v>
      </c>
      <c r="L382" s="73" t="s">
        <v>7</v>
      </c>
      <c r="M382" s="74"/>
      <c r="N382" s="69"/>
      <c r="O382" s="69"/>
      <c r="P382" s="75"/>
      <c r="Q382" s="69"/>
      <c r="R382" s="69"/>
      <c r="S382" s="75"/>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7">
        <f t="shared" si="63"/>
        <v>9000</v>
      </c>
      <c r="BB382" s="58">
        <f t="shared" si="64"/>
        <v>9000</v>
      </c>
      <c r="BC382" s="57" t="str">
        <f t="shared" si="65"/>
        <v>INR  Nine Thousand    Only</v>
      </c>
      <c r="BD382" s="80"/>
      <c r="HP382" s="16"/>
      <c r="HQ382" s="16"/>
      <c r="HR382" s="16"/>
      <c r="HS382" s="16"/>
      <c r="HT382" s="16"/>
    </row>
    <row r="383" spans="1:228" s="15" customFormat="1" ht="85.5">
      <c r="A383" s="61">
        <v>371</v>
      </c>
      <c r="B383" s="68" t="s">
        <v>733</v>
      </c>
      <c r="C383" s="64" t="s">
        <v>781</v>
      </c>
      <c r="D383" s="81">
        <v>3</v>
      </c>
      <c r="E383" s="82" t="s">
        <v>287</v>
      </c>
      <c r="F383" s="83">
        <v>18000</v>
      </c>
      <c r="G383" s="69"/>
      <c r="H383" s="70"/>
      <c r="I383" s="71" t="s">
        <v>39</v>
      </c>
      <c r="J383" s="72">
        <f t="shared" si="62"/>
        <v>1</v>
      </c>
      <c r="K383" s="73" t="s">
        <v>64</v>
      </c>
      <c r="L383" s="73" t="s">
        <v>7</v>
      </c>
      <c r="M383" s="74"/>
      <c r="N383" s="69"/>
      <c r="O383" s="69"/>
      <c r="P383" s="75"/>
      <c r="Q383" s="69"/>
      <c r="R383" s="69"/>
      <c r="S383" s="75"/>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7">
        <f t="shared" si="63"/>
        <v>54000</v>
      </c>
      <c r="BB383" s="58">
        <f t="shared" si="64"/>
        <v>54000</v>
      </c>
      <c r="BC383" s="57" t="str">
        <f t="shared" si="65"/>
        <v>INR  Fifty Four Thousand    Only</v>
      </c>
      <c r="BD383" s="80"/>
      <c r="HP383" s="16"/>
      <c r="HQ383" s="16"/>
      <c r="HR383" s="16"/>
      <c r="HS383" s="16"/>
      <c r="HT383" s="16"/>
    </row>
    <row r="384" spans="1:228" s="15" customFormat="1" ht="56.25" customHeight="1">
      <c r="A384" s="61">
        <v>372</v>
      </c>
      <c r="B384" s="89" t="s">
        <v>802</v>
      </c>
      <c r="C384" s="64" t="s">
        <v>782</v>
      </c>
      <c r="D384" s="81">
        <v>1</v>
      </c>
      <c r="E384" s="82" t="s">
        <v>803</v>
      </c>
      <c r="F384" s="83">
        <v>26845</v>
      </c>
      <c r="G384" s="69"/>
      <c r="H384" s="70"/>
      <c r="I384" s="71" t="s">
        <v>39</v>
      </c>
      <c r="J384" s="72">
        <f aca="true" t="shared" si="66" ref="J384:J394">IF(I384="Less(-)",-1,1)</f>
        <v>1</v>
      </c>
      <c r="K384" s="73" t="s">
        <v>64</v>
      </c>
      <c r="L384" s="73" t="s">
        <v>7</v>
      </c>
      <c r="M384" s="74"/>
      <c r="N384" s="69"/>
      <c r="O384" s="69"/>
      <c r="P384" s="75"/>
      <c r="Q384" s="69"/>
      <c r="R384" s="69"/>
      <c r="S384" s="75"/>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7">
        <f aca="true" t="shared" si="67" ref="BA384:BA394">total_amount_ba($B$2,$D$2,D384,F384,J384,K384,M384)</f>
        <v>26845</v>
      </c>
      <c r="BB384" s="58">
        <f aca="true" t="shared" si="68" ref="BB384:BB394">BA384+SUM(N384:AZ384)</f>
        <v>26845</v>
      </c>
      <c r="BC384" s="57" t="str">
        <f aca="true" t="shared" si="69" ref="BC384:BC394">SpellNumber(L384,BB384)</f>
        <v>INR  Twenty Six Thousand Eight Hundred &amp; Forty Five  Only</v>
      </c>
      <c r="HP384" s="16"/>
      <c r="HQ384" s="16"/>
      <c r="HR384" s="16"/>
      <c r="HS384" s="16"/>
      <c r="HT384" s="16"/>
    </row>
    <row r="385" spans="1:228" s="15" customFormat="1" ht="39.75" customHeight="1">
      <c r="A385" s="61">
        <v>373</v>
      </c>
      <c r="B385" s="79" t="s">
        <v>792</v>
      </c>
      <c r="C385" s="64" t="s">
        <v>783</v>
      </c>
      <c r="D385" s="81">
        <v>6</v>
      </c>
      <c r="E385" s="82" t="s">
        <v>803</v>
      </c>
      <c r="F385" s="83">
        <v>9204</v>
      </c>
      <c r="G385" s="69"/>
      <c r="H385" s="70"/>
      <c r="I385" s="71" t="s">
        <v>39</v>
      </c>
      <c r="J385" s="72">
        <f t="shared" si="66"/>
        <v>1</v>
      </c>
      <c r="K385" s="73" t="s">
        <v>64</v>
      </c>
      <c r="L385" s="73" t="s">
        <v>7</v>
      </c>
      <c r="M385" s="74"/>
      <c r="N385" s="69"/>
      <c r="O385" s="69"/>
      <c r="P385" s="75"/>
      <c r="Q385" s="69"/>
      <c r="R385" s="69"/>
      <c r="S385" s="75"/>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7">
        <f t="shared" si="67"/>
        <v>55224</v>
      </c>
      <c r="BB385" s="58">
        <f t="shared" si="68"/>
        <v>55224</v>
      </c>
      <c r="BC385" s="57" t="str">
        <f t="shared" si="69"/>
        <v>INR  Fifty Five Thousand Two Hundred &amp; Twenty Four  Only</v>
      </c>
      <c r="HP385" s="16"/>
      <c r="HQ385" s="16"/>
      <c r="HR385" s="16"/>
      <c r="HS385" s="16"/>
      <c r="HT385" s="16"/>
    </row>
    <row r="386" spans="1:228" s="15" customFormat="1" ht="56.25" customHeight="1">
      <c r="A386" s="61">
        <v>374</v>
      </c>
      <c r="B386" s="79" t="s">
        <v>793</v>
      </c>
      <c r="C386" s="64" t="s">
        <v>935</v>
      </c>
      <c r="D386" s="81">
        <v>4</v>
      </c>
      <c r="E386" s="82" t="s">
        <v>803</v>
      </c>
      <c r="F386" s="83">
        <v>6290</v>
      </c>
      <c r="G386" s="69"/>
      <c r="H386" s="70"/>
      <c r="I386" s="71" t="s">
        <v>39</v>
      </c>
      <c r="J386" s="72">
        <f t="shared" si="66"/>
        <v>1</v>
      </c>
      <c r="K386" s="73" t="s">
        <v>64</v>
      </c>
      <c r="L386" s="73" t="s">
        <v>7</v>
      </c>
      <c r="M386" s="74"/>
      <c r="N386" s="69"/>
      <c r="O386" s="69"/>
      <c r="P386" s="75"/>
      <c r="Q386" s="69"/>
      <c r="R386" s="69"/>
      <c r="S386" s="75"/>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7">
        <f t="shared" si="67"/>
        <v>25160</v>
      </c>
      <c r="BB386" s="58">
        <f t="shared" si="68"/>
        <v>25160</v>
      </c>
      <c r="BC386" s="57" t="str">
        <f t="shared" si="69"/>
        <v>INR  Twenty Five Thousand One Hundred &amp; Sixty  Only</v>
      </c>
      <c r="HP386" s="16"/>
      <c r="HQ386" s="16"/>
      <c r="HR386" s="16"/>
      <c r="HS386" s="16"/>
      <c r="HT386" s="16"/>
    </row>
    <row r="387" spans="1:228" s="15" customFormat="1" ht="39" customHeight="1">
      <c r="A387" s="61">
        <v>375</v>
      </c>
      <c r="B387" s="79" t="s">
        <v>794</v>
      </c>
      <c r="C387" s="64" t="s">
        <v>936</v>
      </c>
      <c r="D387" s="81">
        <v>1</v>
      </c>
      <c r="E387" s="82" t="s">
        <v>803</v>
      </c>
      <c r="F387" s="83">
        <v>10690</v>
      </c>
      <c r="G387" s="69"/>
      <c r="H387" s="70"/>
      <c r="I387" s="71" t="s">
        <v>39</v>
      </c>
      <c r="J387" s="72">
        <f t="shared" si="66"/>
        <v>1</v>
      </c>
      <c r="K387" s="73" t="s">
        <v>64</v>
      </c>
      <c r="L387" s="73" t="s">
        <v>7</v>
      </c>
      <c r="M387" s="74"/>
      <c r="N387" s="69"/>
      <c r="O387" s="69"/>
      <c r="P387" s="75"/>
      <c r="Q387" s="69"/>
      <c r="R387" s="69"/>
      <c r="S387" s="75"/>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7">
        <f t="shared" si="67"/>
        <v>10690</v>
      </c>
      <c r="BB387" s="58">
        <f t="shared" si="68"/>
        <v>10690</v>
      </c>
      <c r="BC387" s="57" t="str">
        <f t="shared" si="69"/>
        <v>INR  Ten Thousand Six Hundred &amp; Ninety  Only</v>
      </c>
      <c r="HP387" s="16"/>
      <c r="HQ387" s="16"/>
      <c r="HR387" s="16"/>
      <c r="HS387" s="16"/>
      <c r="HT387" s="16"/>
    </row>
    <row r="388" spans="1:228" s="15" customFormat="1" ht="38.25" customHeight="1">
      <c r="A388" s="61">
        <v>376</v>
      </c>
      <c r="B388" s="79" t="s">
        <v>795</v>
      </c>
      <c r="C388" s="64" t="s">
        <v>937</v>
      </c>
      <c r="D388" s="81">
        <v>2</v>
      </c>
      <c r="E388" s="82" t="s">
        <v>803</v>
      </c>
      <c r="F388" s="83">
        <v>8500</v>
      </c>
      <c r="G388" s="69"/>
      <c r="H388" s="70"/>
      <c r="I388" s="71" t="s">
        <v>39</v>
      </c>
      <c r="J388" s="72">
        <f t="shared" si="66"/>
        <v>1</v>
      </c>
      <c r="K388" s="73" t="s">
        <v>64</v>
      </c>
      <c r="L388" s="73" t="s">
        <v>7</v>
      </c>
      <c r="M388" s="74"/>
      <c r="N388" s="69"/>
      <c r="O388" s="69"/>
      <c r="P388" s="75"/>
      <c r="Q388" s="69"/>
      <c r="R388" s="69"/>
      <c r="S388" s="75"/>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7">
        <f t="shared" si="67"/>
        <v>17000</v>
      </c>
      <c r="BB388" s="58">
        <f t="shared" si="68"/>
        <v>17000</v>
      </c>
      <c r="BC388" s="57" t="str">
        <f t="shared" si="69"/>
        <v>INR  Seventeen Thousand    Only</v>
      </c>
      <c r="HP388" s="16"/>
      <c r="HQ388" s="16"/>
      <c r="HR388" s="16"/>
      <c r="HS388" s="16"/>
      <c r="HT388" s="16"/>
    </row>
    <row r="389" spans="1:228" s="15" customFormat="1" ht="39" customHeight="1">
      <c r="A389" s="61">
        <v>377</v>
      </c>
      <c r="B389" s="79" t="s">
        <v>796</v>
      </c>
      <c r="C389" s="64" t="s">
        <v>938</v>
      </c>
      <c r="D389" s="81">
        <v>1</v>
      </c>
      <c r="E389" s="82" t="s">
        <v>803</v>
      </c>
      <c r="F389" s="83">
        <v>5500</v>
      </c>
      <c r="G389" s="69"/>
      <c r="H389" s="70"/>
      <c r="I389" s="71" t="s">
        <v>39</v>
      </c>
      <c r="J389" s="72">
        <f t="shared" si="66"/>
        <v>1</v>
      </c>
      <c r="K389" s="73" t="s">
        <v>64</v>
      </c>
      <c r="L389" s="73" t="s">
        <v>7</v>
      </c>
      <c r="M389" s="74"/>
      <c r="N389" s="69"/>
      <c r="O389" s="69"/>
      <c r="P389" s="75"/>
      <c r="Q389" s="69"/>
      <c r="R389" s="69"/>
      <c r="S389" s="75"/>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7">
        <f t="shared" si="67"/>
        <v>5500</v>
      </c>
      <c r="BB389" s="58">
        <f t="shared" si="68"/>
        <v>5500</v>
      </c>
      <c r="BC389" s="57" t="str">
        <f t="shared" si="69"/>
        <v>INR  Five Thousand Five Hundred    Only</v>
      </c>
      <c r="HP389" s="16"/>
      <c r="HQ389" s="16"/>
      <c r="HR389" s="16"/>
      <c r="HS389" s="16"/>
      <c r="HT389" s="16"/>
    </row>
    <row r="390" spans="1:228" s="15" customFormat="1" ht="32.25" customHeight="1">
      <c r="A390" s="61">
        <v>378</v>
      </c>
      <c r="B390" s="79" t="s">
        <v>797</v>
      </c>
      <c r="C390" s="64" t="s">
        <v>939</v>
      </c>
      <c r="D390" s="81">
        <v>1000</v>
      </c>
      <c r="E390" s="82" t="s">
        <v>294</v>
      </c>
      <c r="F390" s="83">
        <v>48</v>
      </c>
      <c r="G390" s="69"/>
      <c r="H390" s="70"/>
      <c r="I390" s="71" t="s">
        <v>39</v>
      </c>
      <c r="J390" s="72">
        <f t="shared" si="66"/>
        <v>1</v>
      </c>
      <c r="K390" s="73" t="s">
        <v>64</v>
      </c>
      <c r="L390" s="73" t="s">
        <v>7</v>
      </c>
      <c r="M390" s="74"/>
      <c r="N390" s="69"/>
      <c r="O390" s="69"/>
      <c r="P390" s="75"/>
      <c r="Q390" s="69"/>
      <c r="R390" s="69"/>
      <c r="S390" s="75"/>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7">
        <f t="shared" si="67"/>
        <v>48000</v>
      </c>
      <c r="BB390" s="58">
        <f t="shared" si="68"/>
        <v>48000</v>
      </c>
      <c r="BC390" s="57" t="str">
        <f t="shared" si="69"/>
        <v>INR  Forty Eight Thousand    Only</v>
      </c>
      <c r="HP390" s="16"/>
      <c r="HQ390" s="16"/>
      <c r="HR390" s="16"/>
      <c r="HS390" s="16"/>
      <c r="HT390" s="16"/>
    </row>
    <row r="391" spans="1:228" s="15" customFormat="1" ht="36" customHeight="1">
      <c r="A391" s="61">
        <v>379</v>
      </c>
      <c r="B391" s="79" t="s">
        <v>798</v>
      </c>
      <c r="C391" s="64" t="s">
        <v>940</v>
      </c>
      <c r="D391" s="81">
        <v>1000</v>
      </c>
      <c r="E391" s="82" t="s">
        <v>294</v>
      </c>
      <c r="F391" s="83">
        <v>25</v>
      </c>
      <c r="G391" s="69"/>
      <c r="H391" s="70"/>
      <c r="I391" s="71" t="s">
        <v>39</v>
      </c>
      <c r="J391" s="72">
        <f t="shared" si="66"/>
        <v>1</v>
      </c>
      <c r="K391" s="73" t="s">
        <v>64</v>
      </c>
      <c r="L391" s="73" t="s">
        <v>7</v>
      </c>
      <c r="M391" s="74"/>
      <c r="N391" s="69"/>
      <c r="O391" s="69"/>
      <c r="P391" s="75"/>
      <c r="Q391" s="69"/>
      <c r="R391" s="69"/>
      <c r="S391" s="75"/>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7">
        <f t="shared" si="67"/>
        <v>25000</v>
      </c>
      <c r="BB391" s="58">
        <f t="shared" si="68"/>
        <v>25000</v>
      </c>
      <c r="BC391" s="57" t="str">
        <f t="shared" si="69"/>
        <v>INR  Twenty Five Thousand    Only</v>
      </c>
      <c r="HP391" s="16"/>
      <c r="HQ391" s="16"/>
      <c r="HR391" s="16"/>
      <c r="HS391" s="16"/>
      <c r="HT391" s="16"/>
    </row>
    <row r="392" spans="1:228" s="15" customFormat="1" ht="36.75" customHeight="1">
      <c r="A392" s="61">
        <v>380</v>
      </c>
      <c r="B392" s="79" t="s">
        <v>799</v>
      </c>
      <c r="C392" s="64" t="s">
        <v>941</v>
      </c>
      <c r="D392" s="81">
        <v>1000</v>
      </c>
      <c r="E392" s="82" t="s">
        <v>294</v>
      </c>
      <c r="F392" s="83">
        <v>18.41</v>
      </c>
      <c r="G392" s="69"/>
      <c r="H392" s="70"/>
      <c r="I392" s="71" t="s">
        <v>39</v>
      </c>
      <c r="J392" s="72">
        <f t="shared" si="66"/>
        <v>1</v>
      </c>
      <c r="K392" s="73" t="s">
        <v>64</v>
      </c>
      <c r="L392" s="73" t="s">
        <v>7</v>
      </c>
      <c r="M392" s="74"/>
      <c r="N392" s="69"/>
      <c r="O392" s="69"/>
      <c r="P392" s="75"/>
      <c r="Q392" s="69"/>
      <c r="R392" s="69"/>
      <c r="S392" s="75"/>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7">
        <f t="shared" si="67"/>
        <v>18410</v>
      </c>
      <c r="BB392" s="58">
        <f t="shared" si="68"/>
        <v>18410</v>
      </c>
      <c r="BC392" s="57" t="str">
        <f t="shared" si="69"/>
        <v>INR  Eighteen Thousand Four Hundred &amp; Ten  Only</v>
      </c>
      <c r="HP392" s="16"/>
      <c r="HQ392" s="16"/>
      <c r="HR392" s="16"/>
      <c r="HS392" s="16"/>
      <c r="HT392" s="16"/>
    </row>
    <row r="393" spans="1:228" s="15" customFormat="1" ht="30.75" customHeight="1">
      <c r="A393" s="61">
        <v>381</v>
      </c>
      <c r="B393" s="79" t="s">
        <v>800</v>
      </c>
      <c r="C393" s="64" t="s">
        <v>942</v>
      </c>
      <c r="D393" s="81">
        <v>1</v>
      </c>
      <c r="E393" s="82" t="s">
        <v>804</v>
      </c>
      <c r="F393" s="83">
        <v>3068</v>
      </c>
      <c r="G393" s="69"/>
      <c r="H393" s="70"/>
      <c r="I393" s="71" t="s">
        <v>39</v>
      </c>
      <c r="J393" s="72">
        <f t="shared" si="66"/>
        <v>1</v>
      </c>
      <c r="K393" s="73" t="s">
        <v>64</v>
      </c>
      <c r="L393" s="73" t="s">
        <v>7</v>
      </c>
      <c r="M393" s="74"/>
      <c r="N393" s="69"/>
      <c r="O393" s="69"/>
      <c r="P393" s="75"/>
      <c r="Q393" s="69"/>
      <c r="R393" s="69"/>
      <c r="S393" s="75"/>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7">
        <f t="shared" si="67"/>
        <v>3068</v>
      </c>
      <c r="BB393" s="58">
        <f t="shared" si="68"/>
        <v>3068</v>
      </c>
      <c r="BC393" s="57" t="str">
        <f t="shared" si="69"/>
        <v>INR  Three Thousand  &amp;Sixty Eight  Only</v>
      </c>
      <c r="HP393" s="16"/>
      <c r="HQ393" s="16"/>
      <c r="HR393" s="16"/>
      <c r="HS393" s="16"/>
      <c r="HT393" s="16"/>
    </row>
    <row r="394" spans="1:228" s="15" customFormat="1" ht="36" customHeight="1">
      <c r="A394" s="61">
        <v>382</v>
      </c>
      <c r="B394" s="79" t="s">
        <v>801</v>
      </c>
      <c r="C394" s="64" t="s">
        <v>943</v>
      </c>
      <c r="D394" s="81">
        <v>1</v>
      </c>
      <c r="E394" s="82" t="s">
        <v>805</v>
      </c>
      <c r="F394" s="83">
        <v>20000</v>
      </c>
      <c r="G394" s="69"/>
      <c r="H394" s="70"/>
      <c r="I394" s="71" t="s">
        <v>39</v>
      </c>
      <c r="J394" s="72">
        <f t="shared" si="66"/>
        <v>1</v>
      </c>
      <c r="K394" s="73" t="s">
        <v>64</v>
      </c>
      <c r="L394" s="73" t="s">
        <v>7</v>
      </c>
      <c r="M394" s="74"/>
      <c r="N394" s="69"/>
      <c r="O394" s="69"/>
      <c r="P394" s="75"/>
      <c r="Q394" s="69"/>
      <c r="R394" s="69"/>
      <c r="S394" s="75"/>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7">
        <f t="shared" si="67"/>
        <v>20000</v>
      </c>
      <c r="BB394" s="58">
        <f t="shared" si="68"/>
        <v>20000</v>
      </c>
      <c r="BC394" s="57" t="str">
        <f t="shared" si="69"/>
        <v>INR  Twenty Thousand    Only</v>
      </c>
      <c r="HP394" s="16"/>
      <c r="HQ394" s="16"/>
      <c r="HR394" s="16"/>
      <c r="HS394" s="16"/>
      <c r="HT394" s="16"/>
    </row>
    <row r="395" spans="1:228" s="15" customFormat="1" ht="144">
      <c r="A395" s="61">
        <v>383</v>
      </c>
      <c r="B395" s="90" t="s">
        <v>812</v>
      </c>
      <c r="C395" s="64" t="s">
        <v>944</v>
      </c>
      <c r="D395" s="81">
        <v>1</v>
      </c>
      <c r="E395" s="82" t="s">
        <v>38</v>
      </c>
      <c r="F395" s="83">
        <v>75635</v>
      </c>
      <c r="G395" s="69"/>
      <c r="H395" s="70"/>
      <c r="I395" s="71" t="s">
        <v>39</v>
      </c>
      <c r="J395" s="72">
        <f aca="true" t="shared" si="70" ref="J395:J406">IF(I395="Less(-)",-1,1)</f>
        <v>1</v>
      </c>
      <c r="K395" s="73" t="s">
        <v>64</v>
      </c>
      <c r="L395" s="73" t="s">
        <v>7</v>
      </c>
      <c r="M395" s="74"/>
      <c r="N395" s="69"/>
      <c r="O395" s="69"/>
      <c r="P395" s="75"/>
      <c r="Q395" s="69"/>
      <c r="R395" s="69"/>
      <c r="S395" s="75"/>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7">
        <f aca="true" t="shared" si="71" ref="BA395:BA406">total_amount_ba($B$2,$D$2,D395,F395,J395,K395,M395)</f>
        <v>75635</v>
      </c>
      <c r="BB395" s="58">
        <f aca="true" t="shared" si="72" ref="BB395:BB406">BA395+SUM(N395:AZ395)</f>
        <v>75635</v>
      </c>
      <c r="BC395" s="57" t="str">
        <f aca="true" t="shared" si="73" ref="BC395:BC406">SpellNumber(L395,BB395)</f>
        <v>INR  Seventy Five Thousand Six Hundred &amp; Thirty Five  Only</v>
      </c>
      <c r="HP395" s="16"/>
      <c r="HQ395" s="16"/>
      <c r="HR395" s="16"/>
      <c r="HS395" s="16"/>
      <c r="HT395" s="16"/>
    </row>
    <row r="396" spans="1:228" s="15" customFormat="1" ht="67.5">
      <c r="A396" s="61">
        <v>384</v>
      </c>
      <c r="B396" s="68" t="s">
        <v>806</v>
      </c>
      <c r="C396" s="64" t="s">
        <v>945</v>
      </c>
      <c r="D396" s="81">
        <v>120</v>
      </c>
      <c r="E396" s="82" t="s">
        <v>38</v>
      </c>
      <c r="F396" s="83">
        <v>2225</v>
      </c>
      <c r="G396" s="69"/>
      <c r="H396" s="70"/>
      <c r="I396" s="71" t="s">
        <v>39</v>
      </c>
      <c r="J396" s="72">
        <f t="shared" si="70"/>
        <v>1</v>
      </c>
      <c r="K396" s="73" t="s">
        <v>64</v>
      </c>
      <c r="L396" s="73" t="s">
        <v>7</v>
      </c>
      <c r="M396" s="74"/>
      <c r="N396" s="69"/>
      <c r="O396" s="69"/>
      <c r="P396" s="75"/>
      <c r="Q396" s="69"/>
      <c r="R396" s="69"/>
      <c r="S396" s="75"/>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7">
        <f t="shared" si="71"/>
        <v>267000</v>
      </c>
      <c r="BB396" s="58">
        <f t="shared" si="72"/>
        <v>267000</v>
      </c>
      <c r="BC396" s="57" t="str">
        <f t="shared" si="73"/>
        <v>INR  Two Lakh Sixty Seven Thousand    Only</v>
      </c>
      <c r="HP396" s="16"/>
      <c r="HQ396" s="16"/>
      <c r="HR396" s="16"/>
      <c r="HS396" s="16"/>
      <c r="HT396" s="16"/>
    </row>
    <row r="397" spans="1:228" s="15" customFormat="1" ht="76.5" customHeight="1">
      <c r="A397" s="61">
        <v>385</v>
      </c>
      <c r="B397" s="68" t="s">
        <v>807</v>
      </c>
      <c r="C397" s="64" t="s">
        <v>946</v>
      </c>
      <c r="D397" s="81">
        <v>12</v>
      </c>
      <c r="E397" s="82" t="s">
        <v>38</v>
      </c>
      <c r="F397" s="83">
        <v>6235</v>
      </c>
      <c r="G397" s="69"/>
      <c r="H397" s="70"/>
      <c r="I397" s="71" t="s">
        <v>39</v>
      </c>
      <c r="J397" s="72">
        <f t="shared" si="70"/>
        <v>1</v>
      </c>
      <c r="K397" s="73" t="s">
        <v>64</v>
      </c>
      <c r="L397" s="73" t="s">
        <v>7</v>
      </c>
      <c r="M397" s="74"/>
      <c r="N397" s="69"/>
      <c r="O397" s="69"/>
      <c r="P397" s="75"/>
      <c r="Q397" s="69"/>
      <c r="R397" s="69"/>
      <c r="S397" s="75"/>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7">
        <f t="shared" si="71"/>
        <v>74820</v>
      </c>
      <c r="BB397" s="58">
        <f t="shared" si="72"/>
        <v>74820</v>
      </c>
      <c r="BC397" s="57" t="str">
        <f t="shared" si="73"/>
        <v>INR  Seventy Four Thousand Eight Hundred &amp; Twenty  Only</v>
      </c>
      <c r="HP397" s="16"/>
      <c r="HQ397" s="16"/>
      <c r="HR397" s="16"/>
      <c r="HS397" s="16"/>
      <c r="HT397" s="16"/>
    </row>
    <row r="398" spans="1:228" s="15" customFormat="1" ht="78" customHeight="1">
      <c r="A398" s="61">
        <v>386</v>
      </c>
      <c r="B398" s="68" t="s">
        <v>808</v>
      </c>
      <c r="C398" s="64" t="s">
        <v>947</v>
      </c>
      <c r="D398" s="81">
        <v>12</v>
      </c>
      <c r="E398" s="82" t="s">
        <v>38</v>
      </c>
      <c r="F398" s="83">
        <v>3225</v>
      </c>
      <c r="G398" s="69"/>
      <c r="H398" s="70"/>
      <c r="I398" s="71" t="s">
        <v>39</v>
      </c>
      <c r="J398" s="72">
        <f t="shared" si="70"/>
        <v>1</v>
      </c>
      <c r="K398" s="73" t="s">
        <v>64</v>
      </c>
      <c r="L398" s="73" t="s">
        <v>7</v>
      </c>
      <c r="M398" s="74"/>
      <c r="N398" s="69"/>
      <c r="O398" s="69"/>
      <c r="P398" s="75"/>
      <c r="Q398" s="69"/>
      <c r="R398" s="69"/>
      <c r="S398" s="75"/>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7">
        <f t="shared" si="71"/>
        <v>38700</v>
      </c>
      <c r="BB398" s="58">
        <f t="shared" si="72"/>
        <v>38700</v>
      </c>
      <c r="BC398" s="57" t="str">
        <f t="shared" si="73"/>
        <v>INR  Thirty Eight Thousand Seven Hundred    Only</v>
      </c>
      <c r="HP398" s="16"/>
      <c r="HQ398" s="16"/>
      <c r="HR398" s="16"/>
      <c r="HS398" s="16"/>
      <c r="HT398" s="16"/>
    </row>
    <row r="399" spans="1:228" s="15" customFormat="1" ht="51" customHeight="1">
      <c r="A399" s="61">
        <v>387</v>
      </c>
      <c r="B399" s="68" t="s">
        <v>809</v>
      </c>
      <c r="C399" s="64" t="s">
        <v>948</v>
      </c>
      <c r="D399" s="81">
        <v>1500</v>
      </c>
      <c r="E399" s="82" t="s">
        <v>813</v>
      </c>
      <c r="F399" s="83">
        <v>70</v>
      </c>
      <c r="G399" s="69"/>
      <c r="H399" s="70"/>
      <c r="I399" s="71" t="s">
        <v>39</v>
      </c>
      <c r="J399" s="72">
        <f t="shared" si="70"/>
        <v>1</v>
      </c>
      <c r="K399" s="73" t="s">
        <v>64</v>
      </c>
      <c r="L399" s="73" t="s">
        <v>7</v>
      </c>
      <c r="M399" s="74"/>
      <c r="N399" s="69"/>
      <c r="O399" s="69"/>
      <c r="P399" s="75"/>
      <c r="Q399" s="69"/>
      <c r="R399" s="69"/>
      <c r="S399" s="75"/>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7">
        <f t="shared" si="71"/>
        <v>105000</v>
      </c>
      <c r="BB399" s="58">
        <f t="shared" si="72"/>
        <v>105000</v>
      </c>
      <c r="BC399" s="57" t="str">
        <f t="shared" si="73"/>
        <v>INR  One Lakh Five Thousand    Only</v>
      </c>
      <c r="HP399" s="16"/>
      <c r="HQ399" s="16"/>
      <c r="HR399" s="16"/>
      <c r="HS399" s="16"/>
      <c r="HT399" s="16"/>
    </row>
    <row r="400" spans="1:228" s="15" customFormat="1" ht="67.5">
      <c r="A400" s="61">
        <v>388</v>
      </c>
      <c r="B400" s="68" t="s">
        <v>810</v>
      </c>
      <c r="C400" s="64" t="s">
        <v>949</v>
      </c>
      <c r="D400" s="81">
        <v>1500</v>
      </c>
      <c r="E400" s="82" t="s">
        <v>813</v>
      </c>
      <c r="F400" s="83">
        <v>60</v>
      </c>
      <c r="G400" s="69"/>
      <c r="H400" s="70"/>
      <c r="I400" s="71" t="s">
        <v>39</v>
      </c>
      <c r="J400" s="72">
        <f t="shared" si="70"/>
        <v>1</v>
      </c>
      <c r="K400" s="73" t="s">
        <v>64</v>
      </c>
      <c r="L400" s="73" t="s">
        <v>7</v>
      </c>
      <c r="M400" s="74"/>
      <c r="N400" s="69"/>
      <c r="O400" s="69"/>
      <c r="P400" s="75"/>
      <c r="Q400" s="69"/>
      <c r="R400" s="69"/>
      <c r="S400" s="75"/>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7">
        <f t="shared" si="71"/>
        <v>90000</v>
      </c>
      <c r="BB400" s="58">
        <f t="shared" si="72"/>
        <v>90000</v>
      </c>
      <c r="BC400" s="57" t="str">
        <f t="shared" si="73"/>
        <v>INR  Ninety Thousand    Only</v>
      </c>
      <c r="HP400" s="16"/>
      <c r="HQ400" s="16"/>
      <c r="HR400" s="16"/>
      <c r="HS400" s="16"/>
      <c r="HT400" s="16"/>
    </row>
    <row r="401" spans="1:228" s="15" customFormat="1" ht="54" customHeight="1">
      <c r="A401" s="61">
        <v>389</v>
      </c>
      <c r="B401" s="68" t="s">
        <v>811</v>
      </c>
      <c r="C401" s="64" t="s">
        <v>950</v>
      </c>
      <c r="D401" s="81">
        <v>120</v>
      </c>
      <c r="E401" s="82" t="s">
        <v>38</v>
      </c>
      <c r="F401" s="83">
        <v>60</v>
      </c>
      <c r="G401" s="69"/>
      <c r="H401" s="70"/>
      <c r="I401" s="71" t="s">
        <v>39</v>
      </c>
      <c r="J401" s="72">
        <f t="shared" si="70"/>
        <v>1</v>
      </c>
      <c r="K401" s="73" t="s">
        <v>64</v>
      </c>
      <c r="L401" s="73" t="s">
        <v>7</v>
      </c>
      <c r="M401" s="74"/>
      <c r="N401" s="69"/>
      <c r="O401" s="69"/>
      <c r="P401" s="75"/>
      <c r="Q401" s="69"/>
      <c r="R401" s="69"/>
      <c r="S401" s="75"/>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7">
        <f t="shared" si="71"/>
        <v>7200</v>
      </c>
      <c r="BB401" s="58">
        <f t="shared" si="72"/>
        <v>7200</v>
      </c>
      <c r="BC401" s="57" t="str">
        <f t="shared" si="73"/>
        <v>INR  Seven Thousand Two Hundred    Only</v>
      </c>
      <c r="HP401" s="16"/>
      <c r="HQ401" s="16"/>
      <c r="HR401" s="16"/>
      <c r="HS401" s="16"/>
      <c r="HT401" s="16"/>
    </row>
    <row r="402" spans="1:228" s="15" customFormat="1" ht="67.5">
      <c r="A402" s="61">
        <v>390</v>
      </c>
      <c r="B402" s="68" t="s">
        <v>825</v>
      </c>
      <c r="C402" s="64" t="s">
        <v>951</v>
      </c>
      <c r="D402" s="81">
        <v>1</v>
      </c>
      <c r="E402" s="82" t="s">
        <v>803</v>
      </c>
      <c r="F402" s="83">
        <v>6790</v>
      </c>
      <c r="G402" s="69"/>
      <c r="H402" s="70"/>
      <c r="I402" s="71" t="s">
        <v>39</v>
      </c>
      <c r="J402" s="72">
        <f t="shared" si="70"/>
        <v>1</v>
      </c>
      <c r="K402" s="73" t="s">
        <v>64</v>
      </c>
      <c r="L402" s="73" t="s">
        <v>7</v>
      </c>
      <c r="M402" s="74"/>
      <c r="N402" s="69"/>
      <c r="O402" s="69"/>
      <c r="P402" s="75"/>
      <c r="Q402" s="69"/>
      <c r="R402" s="69"/>
      <c r="S402" s="75"/>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7">
        <f t="shared" si="71"/>
        <v>6790</v>
      </c>
      <c r="BB402" s="58">
        <f t="shared" si="72"/>
        <v>6790</v>
      </c>
      <c r="BC402" s="57" t="str">
        <f t="shared" si="73"/>
        <v>INR  Six Thousand Seven Hundred &amp; Ninety  Only</v>
      </c>
      <c r="HP402" s="16"/>
      <c r="HQ402" s="16"/>
      <c r="HR402" s="16"/>
      <c r="HS402" s="16"/>
      <c r="HT402" s="16"/>
    </row>
    <row r="403" spans="1:228" s="15" customFormat="1" ht="48.75" customHeight="1">
      <c r="A403" s="61">
        <v>391</v>
      </c>
      <c r="B403" s="68" t="s">
        <v>814</v>
      </c>
      <c r="C403" s="64" t="s">
        <v>952</v>
      </c>
      <c r="D403" s="81">
        <v>1</v>
      </c>
      <c r="E403" s="82" t="s">
        <v>38</v>
      </c>
      <c r="F403" s="83">
        <v>49938</v>
      </c>
      <c r="G403" s="69"/>
      <c r="H403" s="70"/>
      <c r="I403" s="71" t="s">
        <v>39</v>
      </c>
      <c r="J403" s="72">
        <f t="shared" si="70"/>
        <v>1</v>
      </c>
      <c r="K403" s="73" t="s">
        <v>64</v>
      </c>
      <c r="L403" s="73" t="s">
        <v>7</v>
      </c>
      <c r="M403" s="74"/>
      <c r="N403" s="69"/>
      <c r="O403" s="69"/>
      <c r="P403" s="75"/>
      <c r="Q403" s="69"/>
      <c r="R403" s="69"/>
      <c r="S403" s="75"/>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7">
        <f t="shared" si="71"/>
        <v>49938</v>
      </c>
      <c r="BB403" s="58">
        <f t="shared" si="72"/>
        <v>49938</v>
      </c>
      <c r="BC403" s="57" t="str">
        <f t="shared" si="73"/>
        <v>INR  Forty Nine Thousand Nine Hundred &amp; Thirty Eight  Only</v>
      </c>
      <c r="HP403" s="16"/>
      <c r="HQ403" s="16"/>
      <c r="HR403" s="16"/>
      <c r="HS403" s="16"/>
      <c r="HT403" s="16"/>
    </row>
    <row r="404" spans="1:228" s="15" customFormat="1" ht="50.25" customHeight="1">
      <c r="A404" s="61">
        <v>392</v>
      </c>
      <c r="B404" s="68" t="s">
        <v>815</v>
      </c>
      <c r="C404" s="64" t="s">
        <v>953</v>
      </c>
      <c r="D404" s="81">
        <v>50</v>
      </c>
      <c r="E404" s="82" t="s">
        <v>38</v>
      </c>
      <c r="F404" s="83">
        <v>525</v>
      </c>
      <c r="G404" s="69"/>
      <c r="H404" s="70"/>
      <c r="I404" s="71" t="s">
        <v>39</v>
      </c>
      <c r="J404" s="72">
        <f t="shared" si="70"/>
        <v>1</v>
      </c>
      <c r="K404" s="73" t="s">
        <v>64</v>
      </c>
      <c r="L404" s="73" t="s">
        <v>7</v>
      </c>
      <c r="M404" s="74"/>
      <c r="N404" s="69"/>
      <c r="O404" s="69"/>
      <c r="P404" s="75"/>
      <c r="Q404" s="69"/>
      <c r="R404" s="69"/>
      <c r="S404" s="75"/>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7">
        <f t="shared" si="71"/>
        <v>26250</v>
      </c>
      <c r="BB404" s="58">
        <f t="shared" si="72"/>
        <v>26250</v>
      </c>
      <c r="BC404" s="57" t="str">
        <f t="shared" si="73"/>
        <v>INR  Twenty Six Thousand Two Hundred &amp; Fifty  Only</v>
      </c>
      <c r="HP404" s="16"/>
      <c r="HQ404" s="16"/>
      <c r="HR404" s="16"/>
      <c r="HS404" s="16"/>
      <c r="HT404" s="16"/>
    </row>
    <row r="405" spans="1:228" s="15" customFormat="1" ht="39" customHeight="1">
      <c r="A405" s="61">
        <v>393</v>
      </c>
      <c r="B405" s="68" t="s">
        <v>816</v>
      </c>
      <c r="C405" s="64" t="s">
        <v>954</v>
      </c>
      <c r="D405" s="81">
        <v>50</v>
      </c>
      <c r="E405" s="82" t="s">
        <v>38</v>
      </c>
      <c r="F405" s="83">
        <v>470</v>
      </c>
      <c r="G405" s="69"/>
      <c r="H405" s="70"/>
      <c r="I405" s="71" t="s">
        <v>39</v>
      </c>
      <c r="J405" s="72">
        <f t="shared" si="70"/>
        <v>1</v>
      </c>
      <c r="K405" s="73" t="s">
        <v>64</v>
      </c>
      <c r="L405" s="73" t="s">
        <v>7</v>
      </c>
      <c r="M405" s="74"/>
      <c r="N405" s="69"/>
      <c r="O405" s="69"/>
      <c r="P405" s="75"/>
      <c r="Q405" s="69"/>
      <c r="R405" s="69"/>
      <c r="S405" s="75"/>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7">
        <f t="shared" si="71"/>
        <v>23500</v>
      </c>
      <c r="BB405" s="58">
        <f t="shared" si="72"/>
        <v>23500</v>
      </c>
      <c r="BC405" s="57" t="str">
        <f t="shared" si="73"/>
        <v>INR  Twenty Three Thousand Five Hundred    Only</v>
      </c>
      <c r="HP405" s="16"/>
      <c r="HQ405" s="16"/>
      <c r="HR405" s="16"/>
      <c r="HS405" s="16"/>
      <c r="HT405" s="16"/>
    </row>
    <row r="406" spans="1:228" s="15" customFormat="1" ht="33.75" customHeight="1">
      <c r="A406" s="61">
        <v>394</v>
      </c>
      <c r="B406" s="68" t="s">
        <v>817</v>
      </c>
      <c r="C406" s="64" t="s">
        <v>955</v>
      </c>
      <c r="D406" s="81">
        <v>1</v>
      </c>
      <c r="E406" s="82" t="s">
        <v>803</v>
      </c>
      <c r="F406" s="83">
        <v>12000</v>
      </c>
      <c r="G406" s="69"/>
      <c r="H406" s="70"/>
      <c r="I406" s="71" t="s">
        <v>39</v>
      </c>
      <c r="J406" s="72">
        <f t="shared" si="70"/>
        <v>1</v>
      </c>
      <c r="K406" s="73" t="s">
        <v>64</v>
      </c>
      <c r="L406" s="73" t="s">
        <v>7</v>
      </c>
      <c r="M406" s="74"/>
      <c r="N406" s="69"/>
      <c r="O406" s="69"/>
      <c r="P406" s="75"/>
      <c r="Q406" s="69"/>
      <c r="R406" s="69"/>
      <c r="S406" s="75"/>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7">
        <f t="shared" si="71"/>
        <v>12000</v>
      </c>
      <c r="BB406" s="58">
        <f t="shared" si="72"/>
        <v>12000</v>
      </c>
      <c r="BC406" s="57" t="str">
        <f t="shared" si="73"/>
        <v>INR  Twelve Thousand    Only</v>
      </c>
      <c r="HP406" s="16"/>
      <c r="HQ406" s="16"/>
      <c r="HR406" s="16"/>
      <c r="HS406" s="16"/>
      <c r="HT406" s="16"/>
    </row>
    <row r="407" spans="1:228" s="15" customFormat="1" ht="39.75" customHeight="1">
      <c r="A407" s="61">
        <v>395</v>
      </c>
      <c r="B407" s="68" t="s">
        <v>818</v>
      </c>
      <c r="C407" s="64" t="s">
        <v>956</v>
      </c>
      <c r="D407" s="81">
        <v>1500</v>
      </c>
      <c r="E407" s="82" t="s">
        <v>294</v>
      </c>
      <c r="F407" s="83">
        <v>20</v>
      </c>
      <c r="G407" s="69"/>
      <c r="H407" s="70"/>
      <c r="I407" s="71" t="s">
        <v>39</v>
      </c>
      <c r="J407" s="72">
        <f aca="true" t="shared" si="74" ref="J407:J432">IF(I407="Less(-)",-1,1)</f>
        <v>1</v>
      </c>
      <c r="K407" s="73" t="s">
        <v>64</v>
      </c>
      <c r="L407" s="73" t="s">
        <v>7</v>
      </c>
      <c r="M407" s="74"/>
      <c r="N407" s="69"/>
      <c r="O407" s="69"/>
      <c r="P407" s="75"/>
      <c r="Q407" s="69"/>
      <c r="R407" s="69"/>
      <c r="S407" s="75"/>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7">
        <f aca="true" t="shared" si="75" ref="BA407:BA432">total_amount_ba($B$2,$D$2,D407,F407,J407,K407,M407)</f>
        <v>30000</v>
      </c>
      <c r="BB407" s="58">
        <f aca="true" t="shared" si="76" ref="BB407:BB432">BA407+SUM(N407:AZ407)</f>
        <v>30000</v>
      </c>
      <c r="BC407" s="57" t="str">
        <f aca="true" t="shared" si="77" ref="BC407:BC432">SpellNumber(L407,BB407)</f>
        <v>INR  Thirty Thousand    Only</v>
      </c>
      <c r="HP407" s="16"/>
      <c r="HQ407" s="16"/>
      <c r="HR407" s="16"/>
      <c r="HS407" s="16"/>
      <c r="HT407" s="16"/>
    </row>
    <row r="408" spans="1:228" s="15" customFormat="1" ht="32.25" customHeight="1">
      <c r="A408" s="61">
        <v>396</v>
      </c>
      <c r="B408" s="68" t="s">
        <v>819</v>
      </c>
      <c r="C408" s="64" t="s">
        <v>855</v>
      </c>
      <c r="D408" s="81">
        <v>500</v>
      </c>
      <c r="E408" s="82" t="s">
        <v>294</v>
      </c>
      <c r="F408" s="83">
        <v>46</v>
      </c>
      <c r="G408" s="69"/>
      <c r="H408" s="70"/>
      <c r="I408" s="71" t="s">
        <v>39</v>
      </c>
      <c r="J408" s="72">
        <f t="shared" si="74"/>
        <v>1</v>
      </c>
      <c r="K408" s="73" t="s">
        <v>64</v>
      </c>
      <c r="L408" s="73" t="s">
        <v>7</v>
      </c>
      <c r="M408" s="74"/>
      <c r="N408" s="69"/>
      <c r="O408" s="69"/>
      <c r="P408" s="75"/>
      <c r="Q408" s="69"/>
      <c r="R408" s="69"/>
      <c r="S408" s="75"/>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7">
        <f t="shared" si="75"/>
        <v>23000</v>
      </c>
      <c r="BB408" s="58">
        <f t="shared" si="76"/>
        <v>23000</v>
      </c>
      <c r="BC408" s="57" t="str">
        <f t="shared" si="77"/>
        <v>INR  Twenty Three Thousand    Only</v>
      </c>
      <c r="HP408" s="16"/>
      <c r="HQ408" s="16"/>
      <c r="HR408" s="16"/>
      <c r="HS408" s="16"/>
      <c r="HT408" s="16"/>
    </row>
    <row r="409" spans="1:228" s="15" customFormat="1" ht="33.75" customHeight="1">
      <c r="A409" s="61">
        <v>397</v>
      </c>
      <c r="B409" s="68" t="s">
        <v>820</v>
      </c>
      <c r="C409" s="64" t="s">
        <v>856</v>
      </c>
      <c r="D409" s="81">
        <v>1</v>
      </c>
      <c r="E409" s="82" t="s">
        <v>803</v>
      </c>
      <c r="F409" s="83">
        <v>1550</v>
      </c>
      <c r="G409" s="69"/>
      <c r="H409" s="70"/>
      <c r="I409" s="71" t="s">
        <v>39</v>
      </c>
      <c r="J409" s="72">
        <f t="shared" si="74"/>
        <v>1</v>
      </c>
      <c r="K409" s="73" t="s">
        <v>64</v>
      </c>
      <c r="L409" s="73" t="s">
        <v>7</v>
      </c>
      <c r="M409" s="74"/>
      <c r="N409" s="69"/>
      <c r="O409" s="69"/>
      <c r="P409" s="75"/>
      <c r="Q409" s="69"/>
      <c r="R409" s="69"/>
      <c r="S409" s="75"/>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7">
        <f t="shared" si="75"/>
        <v>1550</v>
      </c>
      <c r="BB409" s="58">
        <f t="shared" si="76"/>
        <v>1550</v>
      </c>
      <c r="BC409" s="57" t="str">
        <f t="shared" si="77"/>
        <v>INR  One Thousand Five Hundred &amp; Fifty  Only</v>
      </c>
      <c r="HP409" s="16"/>
      <c r="HQ409" s="16"/>
      <c r="HR409" s="16"/>
      <c r="HS409" s="16"/>
      <c r="HT409" s="16"/>
    </row>
    <row r="410" spans="1:228" s="15" customFormat="1" ht="37.5" customHeight="1">
      <c r="A410" s="61">
        <v>398</v>
      </c>
      <c r="B410" s="68" t="s">
        <v>821</v>
      </c>
      <c r="C410" s="64" t="s">
        <v>857</v>
      </c>
      <c r="D410" s="81">
        <v>6</v>
      </c>
      <c r="E410" s="82" t="s">
        <v>803</v>
      </c>
      <c r="F410" s="83">
        <v>750</v>
      </c>
      <c r="G410" s="69"/>
      <c r="H410" s="70"/>
      <c r="I410" s="71" t="s">
        <v>39</v>
      </c>
      <c r="J410" s="72">
        <f t="shared" si="74"/>
        <v>1</v>
      </c>
      <c r="K410" s="73" t="s">
        <v>64</v>
      </c>
      <c r="L410" s="73" t="s">
        <v>7</v>
      </c>
      <c r="M410" s="74"/>
      <c r="N410" s="69"/>
      <c r="O410" s="69"/>
      <c r="P410" s="75"/>
      <c r="Q410" s="69"/>
      <c r="R410" s="69"/>
      <c r="S410" s="75"/>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7">
        <f t="shared" si="75"/>
        <v>4500</v>
      </c>
      <c r="BB410" s="58">
        <f t="shared" si="76"/>
        <v>4500</v>
      </c>
      <c r="BC410" s="57" t="str">
        <f t="shared" si="77"/>
        <v>INR  Four Thousand Five Hundred    Only</v>
      </c>
      <c r="HP410" s="16"/>
      <c r="HQ410" s="16"/>
      <c r="HR410" s="16"/>
      <c r="HS410" s="16"/>
      <c r="HT410" s="16"/>
    </row>
    <row r="411" spans="1:228" s="15" customFormat="1" ht="37.5" customHeight="1">
      <c r="A411" s="61">
        <v>399</v>
      </c>
      <c r="B411" s="68" t="s">
        <v>822</v>
      </c>
      <c r="C411" s="64" t="s">
        <v>858</v>
      </c>
      <c r="D411" s="81">
        <v>10</v>
      </c>
      <c r="E411" s="82" t="s">
        <v>803</v>
      </c>
      <c r="F411" s="83">
        <v>280</v>
      </c>
      <c r="G411" s="69"/>
      <c r="H411" s="70"/>
      <c r="I411" s="71" t="s">
        <v>39</v>
      </c>
      <c r="J411" s="72">
        <f t="shared" si="74"/>
        <v>1</v>
      </c>
      <c r="K411" s="73" t="s">
        <v>64</v>
      </c>
      <c r="L411" s="73" t="s">
        <v>7</v>
      </c>
      <c r="M411" s="74"/>
      <c r="N411" s="69"/>
      <c r="O411" s="69"/>
      <c r="P411" s="75"/>
      <c r="Q411" s="69"/>
      <c r="R411" s="69"/>
      <c r="S411" s="75"/>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7">
        <f t="shared" si="75"/>
        <v>2800</v>
      </c>
      <c r="BB411" s="58">
        <f t="shared" si="76"/>
        <v>2800</v>
      </c>
      <c r="BC411" s="57" t="str">
        <f t="shared" si="77"/>
        <v>INR  Two Thousand Eight Hundred    Only</v>
      </c>
      <c r="HP411" s="16"/>
      <c r="HQ411" s="16"/>
      <c r="HR411" s="16"/>
      <c r="HS411" s="16"/>
      <c r="HT411" s="16"/>
    </row>
    <row r="412" spans="1:228" s="15" customFormat="1" ht="32.25" customHeight="1">
      <c r="A412" s="61">
        <v>400</v>
      </c>
      <c r="B412" s="68" t="s">
        <v>823</v>
      </c>
      <c r="C412" s="64" t="s">
        <v>859</v>
      </c>
      <c r="D412" s="81">
        <v>50</v>
      </c>
      <c r="E412" s="82" t="s">
        <v>38</v>
      </c>
      <c r="F412" s="83">
        <v>48</v>
      </c>
      <c r="G412" s="69"/>
      <c r="H412" s="70"/>
      <c r="I412" s="71" t="s">
        <v>39</v>
      </c>
      <c r="J412" s="72">
        <f t="shared" si="74"/>
        <v>1</v>
      </c>
      <c r="K412" s="73" t="s">
        <v>64</v>
      </c>
      <c r="L412" s="73" t="s">
        <v>7</v>
      </c>
      <c r="M412" s="74"/>
      <c r="N412" s="69"/>
      <c r="O412" s="69"/>
      <c r="P412" s="75"/>
      <c r="Q412" s="69"/>
      <c r="R412" s="69"/>
      <c r="S412" s="75"/>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7">
        <f t="shared" si="75"/>
        <v>2400</v>
      </c>
      <c r="BB412" s="58">
        <f t="shared" si="76"/>
        <v>2400</v>
      </c>
      <c r="BC412" s="57" t="str">
        <f t="shared" si="77"/>
        <v>INR  Two Thousand Four Hundred    Only</v>
      </c>
      <c r="HP412" s="16"/>
      <c r="HQ412" s="16"/>
      <c r="HR412" s="16"/>
      <c r="HS412" s="16"/>
      <c r="HT412" s="16"/>
    </row>
    <row r="413" spans="1:228" s="15" customFormat="1" ht="52.5" customHeight="1">
      <c r="A413" s="61">
        <v>401</v>
      </c>
      <c r="B413" s="68" t="s">
        <v>824</v>
      </c>
      <c r="C413" s="64" t="s">
        <v>860</v>
      </c>
      <c r="D413" s="81">
        <v>1</v>
      </c>
      <c r="E413" s="82" t="s">
        <v>826</v>
      </c>
      <c r="F413" s="83">
        <v>40000</v>
      </c>
      <c r="G413" s="69"/>
      <c r="H413" s="70"/>
      <c r="I413" s="71" t="s">
        <v>39</v>
      </c>
      <c r="J413" s="72">
        <f t="shared" si="74"/>
        <v>1</v>
      </c>
      <c r="K413" s="73" t="s">
        <v>64</v>
      </c>
      <c r="L413" s="73" t="s">
        <v>7</v>
      </c>
      <c r="M413" s="74"/>
      <c r="N413" s="69"/>
      <c r="O413" s="69"/>
      <c r="P413" s="75"/>
      <c r="Q413" s="69"/>
      <c r="R413" s="69"/>
      <c r="S413" s="75"/>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7">
        <f t="shared" si="75"/>
        <v>40000</v>
      </c>
      <c r="BB413" s="58">
        <f t="shared" si="76"/>
        <v>40000</v>
      </c>
      <c r="BC413" s="57" t="str">
        <f t="shared" si="77"/>
        <v>INR  Forty Thousand    Only</v>
      </c>
      <c r="HP413" s="16"/>
      <c r="HQ413" s="16"/>
      <c r="HR413" s="16"/>
      <c r="HS413" s="16"/>
      <c r="HT413" s="16"/>
    </row>
    <row r="414" spans="1:228" s="15" customFormat="1" ht="100.5" customHeight="1">
      <c r="A414" s="61">
        <v>402</v>
      </c>
      <c r="B414" s="68" t="s">
        <v>906</v>
      </c>
      <c r="C414" s="64" t="s">
        <v>861</v>
      </c>
      <c r="D414" s="81">
        <v>290</v>
      </c>
      <c r="E414" s="82" t="s">
        <v>293</v>
      </c>
      <c r="F414" s="83">
        <v>1244</v>
      </c>
      <c r="G414" s="69"/>
      <c r="H414" s="70"/>
      <c r="I414" s="71" t="s">
        <v>39</v>
      </c>
      <c r="J414" s="72">
        <f t="shared" si="74"/>
        <v>1</v>
      </c>
      <c r="K414" s="73" t="s">
        <v>64</v>
      </c>
      <c r="L414" s="73" t="s">
        <v>7</v>
      </c>
      <c r="M414" s="74"/>
      <c r="N414" s="69"/>
      <c r="O414" s="69"/>
      <c r="P414" s="75"/>
      <c r="Q414" s="69"/>
      <c r="R414" s="69"/>
      <c r="S414" s="75"/>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7">
        <f t="shared" si="75"/>
        <v>360760</v>
      </c>
      <c r="BB414" s="58">
        <f t="shared" si="76"/>
        <v>360760</v>
      </c>
      <c r="BC414" s="57" t="str">
        <f t="shared" si="77"/>
        <v>INR  Three Lakh Sixty Thousand Seven Hundred &amp; Sixty  Only</v>
      </c>
      <c r="HP414" s="16"/>
      <c r="HQ414" s="16"/>
      <c r="HR414" s="16"/>
      <c r="HS414" s="16"/>
      <c r="HT414" s="16"/>
    </row>
    <row r="415" spans="1:228" s="15" customFormat="1" ht="67.5">
      <c r="A415" s="61">
        <v>403</v>
      </c>
      <c r="B415" s="68" t="s">
        <v>847</v>
      </c>
      <c r="C415" s="64" t="s">
        <v>862</v>
      </c>
      <c r="D415" s="81">
        <v>395</v>
      </c>
      <c r="E415" s="82" t="s">
        <v>293</v>
      </c>
      <c r="F415" s="83">
        <v>466</v>
      </c>
      <c r="G415" s="69"/>
      <c r="H415" s="70"/>
      <c r="I415" s="71" t="s">
        <v>39</v>
      </c>
      <c r="J415" s="72">
        <f t="shared" si="74"/>
        <v>1</v>
      </c>
      <c r="K415" s="73" t="s">
        <v>64</v>
      </c>
      <c r="L415" s="73" t="s">
        <v>7</v>
      </c>
      <c r="M415" s="74"/>
      <c r="N415" s="69"/>
      <c r="O415" s="69"/>
      <c r="P415" s="75"/>
      <c r="Q415" s="69"/>
      <c r="R415" s="69"/>
      <c r="S415" s="75"/>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7">
        <f t="shared" si="75"/>
        <v>184070</v>
      </c>
      <c r="BB415" s="58">
        <f t="shared" si="76"/>
        <v>184070</v>
      </c>
      <c r="BC415" s="57" t="str">
        <f t="shared" si="77"/>
        <v>INR  One Lakh Eighty Four Thousand  &amp;Seventy  Only</v>
      </c>
      <c r="HP415" s="16"/>
      <c r="HQ415" s="16"/>
      <c r="HR415" s="16"/>
      <c r="HS415" s="16"/>
      <c r="HT415" s="16"/>
    </row>
    <row r="416" spans="1:228" s="15" customFormat="1" ht="67.5">
      <c r="A416" s="61">
        <v>404</v>
      </c>
      <c r="B416" s="68" t="s">
        <v>848</v>
      </c>
      <c r="C416" s="64" t="s">
        <v>863</v>
      </c>
      <c r="D416" s="81">
        <v>542</v>
      </c>
      <c r="E416" s="82" t="s">
        <v>306</v>
      </c>
      <c r="F416" s="83">
        <v>218</v>
      </c>
      <c r="G416" s="69"/>
      <c r="H416" s="70"/>
      <c r="I416" s="71" t="s">
        <v>39</v>
      </c>
      <c r="J416" s="72">
        <f t="shared" si="74"/>
        <v>1</v>
      </c>
      <c r="K416" s="73" t="s">
        <v>64</v>
      </c>
      <c r="L416" s="73" t="s">
        <v>7</v>
      </c>
      <c r="M416" s="74"/>
      <c r="N416" s="69"/>
      <c r="O416" s="69"/>
      <c r="P416" s="75"/>
      <c r="Q416" s="69"/>
      <c r="R416" s="69"/>
      <c r="S416" s="75"/>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7">
        <f t="shared" si="75"/>
        <v>118156</v>
      </c>
      <c r="BB416" s="58">
        <f t="shared" si="76"/>
        <v>118156</v>
      </c>
      <c r="BC416" s="57" t="str">
        <f t="shared" si="77"/>
        <v>INR  One Lakh Eighteen Thousand One Hundred &amp; Fifty Six  Only</v>
      </c>
      <c r="HP416" s="16"/>
      <c r="HQ416" s="16"/>
      <c r="HR416" s="16"/>
      <c r="HS416" s="16"/>
      <c r="HT416" s="16"/>
    </row>
    <row r="417" spans="1:228" s="15" customFormat="1" ht="67.5">
      <c r="A417" s="61">
        <v>405</v>
      </c>
      <c r="B417" s="68" t="s">
        <v>849</v>
      </c>
      <c r="C417" s="64" t="s">
        <v>864</v>
      </c>
      <c r="D417" s="81">
        <v>62</v>
      </c>
      <c r="E417" s="82" t="s">
        <v>306</v>
      </c>
      <c r="F417" s="83">
        <v>154</v>
      </c>
      <c r="G417" s="69"/>
      <c r="H417" s="70"/>
      <c r="I417" s="71" t="s">
        <v>39</v>
      </c>
      <c r="J417" s="72">
        <f t="shared" si="74"/>
        <v>1</v>
      </c>
      <c r="K417" s="73" t="s">
        <v>64</v>
      </c>
      <c r="L417" s="73" t="s">
        <v>7</v>
      </c>
      <c r="M417" s="74"/>
      <c r="N417" s="69"/>
      <c r="O417" s="69"/>
      <c r="P417" s="75"/>
      <c r="Q417" s="69"/>
      <c r="R417" s="69"/>
      <c r="S417" s="75"/>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7">
        <f t="shared" si="75"/>
        <v>9548</v>
      </c>
      <c r="BB417" s="58">
        <f t="shared" si="76"/>
        <v>9548</v>
      </c>
      <c r="BC417" s="57" t="str">
        <f t="shared" si="77"/>
        <v>INR  Nine Thousand Five Hundred &amp; Forty Eight  Only</v>
      </c>
      <c r="HP417" s="16"/>
      <c r="HQ417" s="16"/>
      <c r="HR417" s="16"/>
      <c r="HS417" s="16"/>
      <c r="HT417" s="16"/>
    </row>
    <row r="418" spans="1:228" s="15" customFormat="1" ht="67.5">
      <c r="A418" s="61">
        <v>406</v>
      </c>
      <c r="B418" s="68" t="s">
        <v>850</v>
      </c>
      <c r="C418" s="64" t="s">
        <v>865</v>
      </c>
      <c r="D418" s="81">
        <v>615</v>
      </c>
      <c r="E418" s="82" t="s">
        <v>852</v>
      </c>
      <c r="F418" s="83">
        <v>97</v>
      </c>
      <c r="G418" s="69"/>
      <c r="H418" s="70"/>
      <c r="I418" s="71" t="s">
        <v>39</v>
      </c>
      <c r="J418" s="72">
        <f t="shared" si="74"/>
        <v>1</v>
      </c>
      <c r="K418" s="73" t="s">
        <v>64</v>
      </c>
      <c r="L418" s="73" t="s">
        <v>7</v>
      </c>
      <c r="M418" s="74"/>
      <c r="N418" s="69"/>
      <c r="O418" s="69"/>
      <c r="P418" s="75"/>
      <c r="Q418" s="69"/>
      <c r="R418" s="69"/>
      <c r="S418" s="75"/>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7">
        <f t="shared" si="75"/>
        <v>59655</v>
      </c>
      <c r="BB418" s="58">
        <f t="shared" si="76"/>
        <v>59655</v>
      </c>
      <c r="BC418" s="57" t="str">
        <f t="shared" si="77"/>
        <v>INR  Fifty Nine Thousand Six Hundred &amp; Fifty Five  Only</v>
      </c>
      <c r="HP418" s="16"/>
      <c r="HQ418" s="16"/>
      <c r="HR418" s="16"/>
      <c r="HS418" s="16"/>
      <c r="HT418" s="16"/>
    </row>
    <row r="419" spans="1:228" s="15" customFormat="1" ht="67.5">
      <c r="A419" s="61">
        <v>407</v>
      </c>
      <c r="B419" s="68" t="s">
        <v>851</v>
      </c>
      <c r="C419" s="64" t="s">
        <v>866</v>
      </c>
      <c r="D419" s="81">
        <v>837</v>
      </c>
      <c r="E419" s="82" t="s">
        <v>853</v>
      </c>
      <c r="F419" s="83">
        <v>82</v>
      </c>
      <c r="G419" s="69"/>
      <c r="H419" s="70"/>
      <c r="I419" s="71" t="s">
        <v>39</v>
      </c>
      <c r="J419" s="72">
        <f t="shared" si="74"/>
        <v>1</v>
      </c>
      <c r="K419" s="73" t="s">
        <v>64</v>
      </c>
      <c r="L419" s="73" t="s">
        <v>7</v>
      </c>
      <c r="M419" s="74"/>
      <c r="N419" s="69"/>
      <c r="O419" s="69"/>
      <c r="P419" s="75"/>
      <c r="Q419" s="69"/>
      <c r="R419" s="69"/>
      <c r="S419" s="75"/>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7">
        <f t="shared" si="75"/>
        <v>68634</v>
      </c>
      <c r="BB419" s="58">
        <f t="shared" si="76"/>
        <v>68634</v>
      </c>
      <c r="BC419" s="57" t="str">
        <f t="shared" si="77"/>
        <v>INR  Sixty Eight Thousand Six Hundred &amp; Thirty Four  Only</v>
      </c>
      <c r="HP419" s="16"/>
      <c r="HQ419" s="16"/>
      <c r="HR419" s="16"/>
      <c r="HS419" s="16"/>
      <c r="HT419" s="16"/>
    </row>
    <row r="420" spans="1:228" s="15" customFormat="1" ht="48.75" customHeight="1">
      <c r="A420" s="61">
        <v>408</v>
      </c>
      <c r="B420" s="68" t="s">
        <v>827</v>
      </c>
      <c r="C420" s="64" t="s">
        <v>867</v>
      </c>
      <c r="D420" s="81">
        <v>65</v>
      </c>
      <c r="E420" s="82" t="s">
        <v>305</v>
      </c>
      <c r="F420" s="83">
        <v>1377</v>
      </c>
      <c r="G420" s="69"/>
      <c r="H420" s="70"/>
      <c r="I420" s="71" t="s">
        <v>39</v>
      </c>
      <c r="J420" s="72">
        <f t="shared" si="74"/>
        <v>1</v>
      </c>
      <c r="K420" s="73" t="s">
        <v>64</v>
      </c>
      <c r="L420" s="73" t="s">
        <v>7</v>
      </c>
      <c r="M420" s="74"/>
      <c r="N420" s="69"/>
      <c r="O420" s="69"/>
      <c r="P420" s="75"/>
      <c r="Q420" s="69"/>
      <c r="R420" s="69"/>
      <c r="S420" s="75"/>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7">
        <f t="shared" si="75"/>
        <v>89505</v>
      </c>
      <c r="BB420" s="58">
        <f t="shared" si="76"/>
        <v>89505</v>
      </c>
      <c r="BC420" s="57" t="str">
        <f t="shared" si="77"/>
        <v>INR  Eighty Nine Thousand Five Hundred &amp; Five  Only</v>
      </c>
      <c r="HP420" s="16"/>
      <c r="HQ420" s="16"/>
      <c r="HR420" s="16"/>
      <c r="HS420" s="16"/>
      <c r="HT420" s="16"/>
    </row>
    <row r="421" spans="1:228" s="15" customFormat="1" ht="46.5" customHeight="1">
      <c r="A421" s="61">
        <v>409</v>
      </c>
      <c r="B421" s="68" t="s">
        <v>828</v>
      </c>
      <c r="C421" s="64" t="s">
        <v>868</v>
      </c>
      <c r="D421" s="81">
        <v>318</v>
      </c>
      <c r="E421" s="82" t="s">
        <v>305</v>
      </c>
      <c r="F421" s="83">
        <v>809</v>
      </c>
      <c r="G421" s="69"/>
      <c r="H421" s="70"/>
      <c r="I421" s="71" t="s">
        <v>39</v>
      </c>
      <c r="J421" s="72">
        <f t="shared" si="74"/>
        <v>1</v>
      </c>
      <c r="K421" s="73" t="s">
        <v>64</v>
      </c>
      <c r="L421" s="73" t="s">
        <v>7</v>
      </c>
      <c r="M421" s="74"/>
      <c r="N421" s="69"/>
      <c r="O421" s="69"/>
      <c r="P421" s="75"/>
      <c r="Q421" s="69"/>
      <c r="R421" s="69"/>
      <c r="S421" s="75"/>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7">
        <f t="shared" si="75"/>
        <v>257262</v>
      </c>
      <c r="BB421" s="58">
        <f t="shared" si="76"/>
        <v>257262</v>
      </c>
      <c r="BC421" s="57" t="str">
        <f t="shared" si="77"/>
        <v>INR  Two Lakh Fifty Seven Thousand Two Hundred &amp; Sixty Two  Only</v>
      </c>
      <c r="HP421" s="16"/>
      <c r="HQ421" s="16"/>
      <c r="HR421" s="16"/>
      <c r="HS421" s="16"/>
      <c r="HT421" s="16"/>
    </row>
    <row r="422" spans="1:228" s="15" customFormat="1" ht="67.5">
      <c r="A422" s="61">
        <v>410</v>
      </c>
      <c r="B422" s="68" t="s">
        <v>829</v>
      </c>
      <c r="C422" s="64" t="s">
        <v>869</v>
      </c>
      <c r="D422" s="81">
        <v>215</v>
      </c>
      <c r="E422" s="82" t="s">
        <v>305</v>
      </c>
      <c r="F422" s="83">
        <v>2210</v>
      </c>
      <c r="G422" s="69"/>
      <c r="H422" s="70"/>
      <c r="I422" s="71" t="s">
        <v>39</v>
      </c>
      <c r="J422" s="72">
        <f t="shared" si="74"/>
        <v>1</v>
      </c>
      <c r="K422" s="73" t="s">
        <v>64</v>
      </c>
      <c r="L422" s="73" t="s">
        <v>7</v>
      </c>
      <c r="M422" s="74"/>
      <c r="N422" s="69"/>
      <c r="O422" s="69"/>
      <c r="P422" s="75"/>
      <c r="Q422" s="69"/>
      <c r="R422" s="69"/>
      <c r="S422" s="75"/>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7">
        <f t="shared" si="75"/>
        <v>475150</v>
      </c>
      <c r="BB422" s="58">
        <f t="shared" si="76"/>
        <v>475150</v>
      </c>
      <c r="BC422" s="57" t="str">
        <f t="shared" si="77"/>
        <v>INR  Four Lakh Seventy Five Thousand One Hundred &amp; Fifty  Only</v>
      </c>
      <c r="HP422" s="16"/>
      <c r="HQ422" s="16"/>
      <c r="HR422" s="16"/>
      <c r="HS422" s="16"/>
      <c r="HT422" s="16"/>
    </row>
    <row r="423" spans="1:228" s="15" customFormat="1" ht="67.5">
      <c r="A423" s="61">
        <v>411</v>
      </c>
      <c r="B423" s="68" t="s">
        <v>830</v>
      </c>
      <c r="C423" s="64" t="s">
        <v>870</v>
      </c>
      <c r="D423" s="81">
        <v>22</v>
      </c>
      <c r="E423" s="82" t="s">
        <v>305</v>
      </c>
      <c r="F423" s="83">
        <v>2140</v>
      </c>
      <c r="G423" s="69"/>
      <c r="H423" s="70"/>
      <c r="I423" s="71" t="s">
        <v>39</v>
      </c>
      <c r="J423" s="72">
        <f t="shared" si="74"/>
        <v>1</v>
      </c>
      <c r="K423" s="73" t="s">
        <v>64</v>
      </c>
      <c r="L423" s="73" t="s">
        <v>7</v>
      </c>
      <c r="M423" s="74"/>
      <c r="N423" s="69"/>
      <c r="O423" s="69"/>
      <c r="P423" s="75"/>
      <c r="Q423" s="69"/>
      <c r="R423" s="69"/>
      <c r="S423" s="75"/>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7">
        <f t="shared" si="75"/>
        <v>47080</v>
      </c>
      <c r="BB423" s="58">
        <f t="shared" si="76"/>
        <v>47080</v>
      </c>
      <c r="BC423" s="57" t="str">
        <f t="shared" si="77"/>
        <v>INR  Forty Seven Thousand  &amp;Eighty  Only</v>
      </c>
      <c r="HP423" s="16"/>
      <c r="HQ423" s="16"/>
      <c r="HR423" s="16"/>
      <c r="HS423" s="16"/>
      <c r="HT423" s="16"/>
    </row>
    <row r="424" spans="1:228" s="15" customFormat="1" ht="67.5">
      <c r="A424" s="61">
        <v>412</v>
      </c>
      <c r="B424" s="68" t="s">
        <v>831</v>
      </c>
      <c r="C424" s="64" t="s">
        <v>871</v>
      </c>
      <c r="D424" s="81">
        <v>18</v>
      </c>
      <c r="E424" s="82" t="s">
        <v>305</v>
      </c>
      <c r="F424" s="83">
        <v>3209</v>
      </c>
      <c r="G424" s="69"/>
      <c r="H424" s="70"/>
      <c r="I424" s="71" t="s">
        <v>39</v>
      </c>
      <c r="J424" s="72">
        <f t="shared" si="74"/>
        <v>1</v>
      </c>
      <c r="K424" s="73" t="s">
        <v>64</v>
      </c>
      <c r="L424" s="73" t="s">
        <v>7</v>
      </c>
      <c r="M424" s="74"/>
      <c r="N424" s="69"/>
      <c r="O424" s="69"/>
      <c r="P424" s="75"/>
      <c r="Q424" s="69"/>
      <c r="R424" s="69"/>
      <c r="S424" s="75"/>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7">
        <f t="shared" si="75"/>
        <v>57762</v>
      </c>
      <c r="BB424" s="58">
        <f t="shared" si="76"/>
        <v>57762</v>
      </c>
      <c r="BC424" s="57" t="str">
        <f t="shared" si="77"/>
        <v>INR  Fifty Seven Thousand Seven Hundred &amp; Sixty Two  Only</v>
      </c>
      <c r="HP424" s="16"/>
      <c r="HQ424" s="16"/>
      <c r="HR424" s="16"/>
      <c r="HS424" s="16"/>
      <c r="HT424" s="16"/>
    </row>
    <row r="425" spans="1:228" s="15" customFormat="1" ht="67.5">
      <c r="A425" s="61">
        <v>413</v>
      </c>
      <c r="B425" s="68" t="s">
        <v>832</v>
      </c>
      <c r="C425" s="64" t="s">
        <v>872</v>
      </c>
      <c r="D425" s="81">
        <v>60</v>
      </c>
      <c r="E425" s="82" t="s">
        <v>305</v>
      </c>
      <c r="F425" s="83">
        <v>2067</v>
      </c>
      <c r="G425" s="69"/>
      <c r="H425" s="70"/>
      <c r="I425" s="71" t="s">
        <v>39</v>
      </c>
      <c r="J425" s="72">
        <f t="shared" si="74"/>
        <v>1</v>
      </c>
      <c r="K425" s="73" t="s">
        <v>64</v>
      </c>
      <c r="L425" s="73" t="s">
        <v>7</v>
      </c>
      <c r="M425" s="74"/>
      <c r="N425" s="69"/>
      <c r="O425" s="69"/>
      <c r="P425" s="75"/>
      <c r="Q425" s="69"/>
      <c r="R425" s="69"/>
      <c r="S425" s="75"/>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7">
        <f t="shared" si="75"/>
        <v>124020</v>
      </c>
      <c r="BB425" s="58">
        <f t="shared" si="76"/>
        <v>124020</v>
      </c>
      <c r="BC425" s="57" t="str">
        <f t="shared" si="77"/>
        <v>INR  One Lakh Twenty Four Thousand  &amp;Twenty  Only</v>
      </c>
      <c r="HP425" s="16"/>
      <c r="HQ425" s="16"/>
      <c r="HR425" s="16"/>
      <c r="HS425" s="16"/>
      <c r="HT425" s="16"/>
    </row>
    <row r="426" spans="1:228" s="15" customFormat="1" ht="142.5">
      <c r="A426" s="61">
        <v>414</v>
      </c>
      <c r="B426" s="68" t="s">
        <v>833</v>
      </c>
      <c r="C426" s="64" t="s">
        <v>873</v>
      </c>
      <c r="D426" s="81">
        <v>2</v>
      </c>
      <c r="E426" s="82" t="s">
        <v>315</v>
      </c>
      <c r="F426" s="83">
        <v>8491</v>
      </c>
      <c r="G426" s="69"/>
      <c r="H426" s="70"/>
      <c r="I426" s="71" t="s">
        <v>39</v>
      </c>
      <c r="J426" s="72">
        <f t="shared" si="74"/>
        <v>1</v>
      </c>
      <c r="K426" s="73" t="s">
        <v>64</v>
      </c>
      <c r="L426" s="73" t="s">
        <v>7</v>
      </c>
      <c r="M426" s="74"/>
      <c r="N426" s="69"/>
      <c r="O426" s="69"/>
      <c r="P426" s="75"/>
      <c r="Q426" s="69"/>
      <c r="R426" s="69"/>
      <c r="S426" s="75"/>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7">
        <f t="shared" si="75"/>
        <v>16982</v>
      </c>
      <c r="BB426" s="58">
        <f t="shared" si="76"/>
        <v>16982</v>
      </c>
      <c r="BC426" s="57" t="str">
        <f t="shared" si="77"/>
        <v>INR  Sixteen Thousand Nine Hundred &amp; Eighty Two  Only</v>
      </c>
      <c r="HP426" s="16"/>
      <c r="HQ426" s="16"/>
      <c r="HR426" s="16"/>
      <c r="HS426" s="16"/>
      <c r="HT426" s="16"/>
    </row>
    <row r="427" spans="1:228" s="15" customFormat="1" ht="85.5">
      <c r="A427" s="61">
        <v>415</v>
      </c>
      <c r="B427" s="68" t="s">
        <v>834</v>
      </c>
      <c r="C427" s="64" t="s">
        <v>874</v>
      </c>
      <c r="D427" s="81">
        <v>12</v>
      </c>
      <c r="E427" s="82" t="s">
        <v>302</v>
      </c>
      <c r="F427" s="83">
        <v>7910</v>
      </c>
      <c r="G427" s="69"/>
      <c r="H427" s="70"/>
      <c r="I427" s="71" t="s">
        <v>39</v>
      </c>
      <c r="J427" s="72">
        <f t="shared" si="74"/>
        <v>1</v>
      </c>
      <c r="K427" s="73" t="s">
        <v>64</v>
      </c>
      <c r="L427" s="73" t="s">
        <v>7</v>
      </c>
      <c r="M427" s="74"/>
      <c r="N427" s="69"/>
      <c r="O427" s="69"/>
      <c r="P427" s="75"/>
      <c r="Q427" s="69"/>
      <c r="R427" s="69"/>
      <c r="S427" s="75"/>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7">
        <f t="shared" si="75"/>
        <v>94920</v>
      </c>
      <c r="BB427" s="58">
        <f t="shared" si="76"/>
        <v>94920</v>
      </c>
      <c r="BC427" s="57" t="str">
        <f t="shared" si="77"/>
        <v>INR  Ninety Four Thousand Nine Hundred &amp; Twenty  Only</v>
      </c>
      <c r="HP427" s="16"/>
      <c r="HQ427" s="16"/>
      <c r="HR427" s="16"/>
      <c r="HS427" s="16"/>
      <c r="HT427" s="16"/>
    </row>
    <row r="428" spans="1:228" s="15" customFormat="1" ht="67.5">
      <c r="A428" s="61">
        <v>416</v>
      </c>
      <c r="B428" s="68" t="s">
        <v>835</v>
      </c>
      <c r="C428" s="64" t="s">
        <v>875</v>
      </c>
      <c r="D428" s="81">
        <v>4</v>
      </c>
      <c r="E428" s="82" t="s">
        <v>302</v>
      </c>
      <c r="F428" s="83">
        <v>9096</v>
      </c>
      <c r="G428" s="69"/>
      <c r="H428" s="70"/>
      <c r="I428" s="71" t="s">
        <v>39</v>
      </c>
      <c r="J428" s="72">
        <f t="shared" si="74"/>
        <v>1</v>
      </c>
      <c r="K428" s="73" t="s">
        <v>64</v>
      </c>
      <c r="L428" s="73" t="s">
        <v>7</v>
      </c>
      <c r="M428" s="74"/>
      <c r="N428" s="69"/>
      <c r="O428" s="69"/>
      <c r="P428" s="75"/>
      <c r="Q428" s="69"/>
      <c r="R428" s="69"/>
      <c r="S428" s="75"/>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7">
        <f t="shared" si="75"/>
        <v>36384</v>
      </c>
      <c r="BB428" s="58">
        <f t="shared" si="76"/>
        <v>36384</v>
      </c>
      <c r="BC428" s="57" t="str">
        <f t="shared" si="77"/>
        <v>INR  Thirty Six Thousand Three Hundred &amp; Eighty Four  Only</v>
      </c>
      <c r="HP428" s="16"/>
      <c r="HQ428" s="16"/>
      <c r="HR428" s="16"/>
      <c r="HS428" s="16"/>
      <c r="HT428" s="16"/>
    </row>
    <row r="429" spans="1:228" s="15" customFormat="1" ht="67.5">
      <c r="A429" s="61">
        <v>417</v>
      </c>
      <c r="B429" s="68" t="s">
        <v>836</v>
      </c>
      <c r="C429" s="64" t="s">
        <v>876</v>
      </c>
      <c r="D429" s="81">
        <v>20</v>
      </c>
      <c r="E429" s="82" t="s">
        <v>302</v>
      </c>
      <c r="F429" s="83">
        <v>5974</v>
      </c>
      <c r="G429" s="69"/>
      <c r="H429" s="70"/>
      <c r="I429" s="71" t="s">
        <v>39</v>
      </c>
      <c r="J429" s="72">
        <f t="shared" si="74"/>
        <v>1</v>
      </c>
      <c r="K429" s="73" t="s">
        <v>64</v>
      </c>
      <c r="L429" s="73" t="s">
        <v>7</v>
      </c>
      <c r="M429" s="74"/>
      <c r="N429" s="69"/>
      <c r="O429" s="69"/>
      <c r="P429" s="75"/>
      <c r="Q429" s="69"/>
      <c r="R429" s="69"/>
      <c r="S429" s="75"/>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7">
        <f t="shared" si="75"/>
        <v>119480</v>
      </c>
      <c r="BB429" s="58">
        <f t="shared" si="76"/>
        <v>119480</v>
      </c>
      <c r="BC429" s="57" t="str">
        <f t="shared" si="77"/>
        <v>INR  One Lakh Nineteen Thousand Four Hundred &amp; Eighty  Only</v>
      </c>
      <c r="HP429" s="16"/>
      <c r="HQ429" s="16"/>
      <c r="HR429" s="16"/>
      <c r="HS429" s="16"/>
      <c r="HT429" s="16"/>
    </row>
    <row r="430" spans="1:228" s="15" customFormat="1" ht="67.5">
      <c r="A430" s="61">
        <v>418</v>
      </c>
      <c r="B430" s="68" t="s">
        <v>837</v>
      </c>
      <c r="C430" s="64" t="s">
        <v>877</v>
      </c>
      <c r="D430" s="81">
        <v>8</v>
      </c>
      <c r="E430" s="82" t="s">
        <v>302</v>
      </c>
      <c r="F430" s="83">
        <v>2320</v>
      </c>
      <c r="G430" s="69"/>
      <c r="H430" s="70"/>
      <c r="I430" s="71" t="s">
        <v>39</v>
      </c>
      <c r="J430" s="72">
        <f t="shared" si="74"/>
        <v>1</v>
      </c>
      <c r="K430" s="73" t="s">
        <v>64</v>
      </c>
      <c r="L430" s="73" t="s">
        <v>7</v>
      </c>
      <c r="M430" s="74"/>
      <c r="N430" s="69"/>
      <c r="O430" s="69"/>
      <c r="P430" s="75"/>
      <c r="Q430" s="69"/>
      <c r="R430" s="69"/>
      <c r="S430" s="75"/>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7">
        <f t="shared" si="75"/>
        <v>18560</v>
      </c>
      <c r="BB430" s="58">
        <f t="shared" si="76"/>
        <v>18560</v>
      </c>
      <c r="BC430" s="57" t="str">
        <f t="shared" si="77"/>
        <v>INR  Eighteen Thousand Five Hundred &amp; Sixty  Only</v>
      </c>
      <c r="HP430" s="16"/>
      <c r="HQ430" s="16"/>
      <c r="HR430" s="16"/>
      <c r="HS430" s="16"/>
      <c r="HT430" s="16"/>
    </row>
    <row r="431" spans="1:228" s="15" customFormat="1" ht="67.5">
      <c r="A431" s="61">
        <v>419</v>
      </c>
      <c r="B431" s="68" t="s">
        <v>838</v>
      </c>
      <c r="C431" s="64" t="s">
        <v>878</v>
      </c>
      <c r="D431" s="81">
        <v>26</v>
      </c>
      <c r="E431" s="82" t="s">
        <v>302</v>
      </c>
      <c r="F431" s="83">
        <v>12936</v>
      </c>
      <c r="G431" s="69"/>
      <c r="H431" s="70"/>
      <c r="I431" s="71" t="s">
        <v>39</v>
      </c>
      <c r="J431" s="72">
        <f t="shared" si="74"/>
        <v>1</v>
      </c>
      <c r="K431" s="73" t="s">
        <v>64</v>
      </c>
      <c r="L431" s="73" t="s">
        <v>7</v>
      </c>
      <c r="M431" s="74"/>
      <c r="N431" s="69"/>
      <c r="O431" s="69"/>
      <c r="P431" s="75"/>
      <c r="Q431" s="69"/>
      <c r="R431" s="69"/>
      <c r="S431" s="75"/>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7">
        <f t="shared" si="75"/>
        <v>336336</v>
      </c>
      <c r="BB431" s="58">
        <f t="shared" si="76"/>
        <v>336336</v>
      </c>
      <c r="BC431" s="57" t="str">
        <f t="shared" si="77"/>
        <v>INR  Three Lakh Thirty Six Thousand Three Hundred &amp; Thirty Six  Only</v>
      </c>
      <c r="HP431" s="16"/>
      <c r="HQ431" s="16"/>
      <c r="HR431" s="16"/>
      <c r="HS431" s="16"/>
      <c r="HT431" s="16"/>
    </row>
    <row r="432" spans="1:228" s="15" customFormat="1" ht="33.75" customHeight="1">
      <c r="A432" s="61">
        <v>420</v>
      </c>
      <c r="B432" s="68" t="s">
        <v>839</v>
      </c>
      <c r="C432" s="64" t="s">
        <v>879</v>
      </c>
      <c r="D432" s="81">
        <v>6</v>
      </c>
      <c r="E432" s="82" t="s">
        <v>302</v>
      </c>
      <c r="F432" s="83">
        <v>2717</v>
      </c>
      <c r="G432" s="69"/>
      <c r="H432" s="70"/>
      <c r="I432" s="71" t="s">
        <v>39</v>
      </c>
      <c r="J432" s="72">
        <f t="shared" si="74"/>
        <v>1</v>
      </c>
      <c r="K432" s="73" t="s">
        <v>64</v>
      </c>
      <c r="L432" s="73" t="s">
        <v>7</v>
      </c>
      <c r="M432" s="74"/>
      <c r="N432" s="69"/>
      <c r="O432" s="69"/>
      <c r="P432" s="75"/>
      <c r="Q432" s="69"/>
      <c r="R432" s="69"/>
      <c r="S432" s="75"/>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7">
        <f t="shared" si="75"/>
        <v>16302</v>
      </c>
      <c r="BB432" s="58">
        <f t="shared" si="76"/>
        <v>16302</v>
      </c>
      <c r="BC432" s="57" t="str">
        <f t="shared" si="77"/>
        <v>INR  Sixteen Thousand Three Hundred &amp; Two  Only</v>
      </c>
      <c r="HP432" s="16"/>
      <c r="HQ432" s="16"/>
      <c r="HR432" s="16"/>
      <c r="HS432" s="16"/>
      <c r="HT432" s="16"/>
    </row>
    <row r="433" spans="1:228" s="15" customFormat="1" ht="67.5">
      <c r="A433" s="61">
        <v>421</v>
      </c>
      <c r="B433" s="68" t="s">
        <v>840</v>
      </c>
      <c r="C433" s="64" t="s">
        <v>880</v>
      </c>
      <c r="D433" s="81">
        <v>36</v>
      </c>
      <c r="E433" s="82" t="s">
        <v>302</v>
      </c>
      <c r="F433" s="83">
        <v>565</v>
      </c>
      <c r="G433" s="69"/>
      <c r="H433" s="70"/>
      <c r="I433" s="71" t="s">
        <v>39</v>
      </c>
      <c r="J433" s="72">
        <f aca="true" t="shared" si="78" ref="J433:J439">IF(I433="Less(-)",-1,1)</f>
        <v>1</v>
      </c>
      <c r="K433" s="73" t="s">
        <v>64</v>
      </c>
      <c r="L433" s="73" t="s">
        <v>7</v>
      </c>
      <c r="M433" s="74"/>
      <c r="N433" s="69"/>
      <c r="O433" s="69"/>
      <c r="P433" s="75"/>
      <c r="Q433" s="69"/>
      <c r="R433" s="69"/>
      <c r="S433" s="75"/>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7">
        <f aca="true" t="shared" si="79" ref="BA433:BA439">total_amount_ba($B$2,$D$2,D433,F433,J433,K433,M433)</f>
        <v>20340</v>
      </c>
      <c r="BB433" s="58">
        <f aca="true" t="shared" si="80" ref="BB433:BB439">BA433+SUM(N433:AZ433)</f>
        <v>20340</v>
      </c>
      <c r="BC433" s="57" t="str">
        <f aca="true" t="shared" si="81" ref="BC433:BC439">SpellNumber(L433,BB433)</f>
        <v>INR  Twenty Thousand Three Hundred &amp; Forty  Only</v>
      </c>
      <c r="HP433" s="16"/>
      <c r="HQ433" s="16"/>
      <c r="HR433" s="16"/>
      <c r="HS433" s="16"/>
      <c r="HT433" s="16"/>
    </row>
    <row r="434" spans="1:228" s="15" customFormat="1" ht="67.5">
      <c r="A434" s="61">
        <v>422</v>
      </c>
      <c r="B434" s="68" t="s">
        <v>841</v>
      </c>
      <c r="C434" s="64" t="s">
        <v>881</v>
      </c>
      <c r="D434" s="81">
        <v>25</v>
      </c>
      <c r="E434" s="82" t="s">
        <v>302</v>
      </c>
      <c r="F434" s="83">
        <v>3105</v>
      </c>
      <c r="G434" s="69"/>
      <c r="H434" s="70"/>
      <c r="I434" s="71" t="s">
        <v>39</v>
      </c>
      <c r="J434" s="72">
        <f t="shared" si="78"/>
        <v>1</v>
      </c>
      <c r="K434" s="73" t="s">
        <v>64</v>
      </c>
      <c r="L434" s="73" t="s">
        <v>7</v>
      </c>
      <c r="M434" s="74"/>
      <c r="N434" s="69"/>
      <c r="O434" s="69"/>
      <c r="P434" s="75"/>
      <c r="Q434" s="69"/>
      <c r="R434" s="69"/>
      <c r="S434" s="75"/>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7">
        <f t="shared" si="79"/>
        <v>77625</v>
      </c>
      <c r="BB434" s="58">
        <f t="shared" si="80"/>
        <v>77625</v>
      </c>
      <c r="BC434" s="57" t="str">
        <f t="shared" si="81"/>
        <v>INR  Seventy Seven Thousand Six Hundred &amp; Twenty Five  Only</v>
      </c>
      <c r="HP434" s="16"/>
      <c r="HQ434" s="16"/>
      <c r="HR434" s="16"/>
      <c r="HS434" s="16"/>
      <c r="HT434" s="16"/>
    </row>
    <row r="435" spans="1:228" s="15" customFormat="1" ht="48.75" customHeight="1">
      <c r="A435" s="61">
        <v>423</v>
      </c>
      <c r="B435" s="68" t="s">
        <v>842</v>
      </c>
      <c r="C435" s="64" t="s">
        <v>882</v>
      </c>
      <c r="D435" s="81">
        <v>52</v>
      </c>
      <c r="E435" s="82" t="s">
        <v>301</v>
      </c>
      <c r="F435" s="83">
        <v>59900</v>
      </c>
      <c r="G435" s="69"/>
      <c r="H435" s="70"/>
      <c r="I435" s="71" t="s">
        <v>39</v>
      </c>
      <c r="J435" s="72">
        <f t="shared" si="78"/>
        <v>1</v>
      </c>
      <c r="K435" s="73" t="s">
        <v>64</v>
      </c>
      <c r="L435" s="73" t="s">
        <v>7</v>
      </c>
      <c r="M435" s="74"/>
      <c r="N435" s="69"/>
      <c r="O435" s="69"/>
      <c r="P435" s="75"/>
      <c r="Q435" s="69"/>
      <c r="R435" s="69"/>
      <c r="S435" s="75"/>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7">
        <f t="shared" si="79"/>
        <v>3114800</v>
      </c>
      <c r="BB435" s="58">
        <f t="shared" si="80"/>
        <v>3114800</v>
      </c>
      <c r="BC435" s="57" t="str">
        <f t="shared" si="81"/>
        <v>INR  Thirty One Lakh Fourteen Thousand Eight Hundred    Only</v>
      </c>
      <c r="HP435" s="16"/>
      <c r="HQ435" s="16"/>
      <c r="HR435" s="16"/>
      <c r="HS435" s="16"/>
      <c r="HT435" s="16"/>
    </row>
    <row r="436" spans="1:228" s="15" customFormat="1" ht="51" customHeight="1">
      <c r="A436" s="61">
        <v>424</v>
      </c>
      <c r="B436" s="68" t="s">
        <v>843</v>
      </c>
      <c r="C436" s="64" t="s">
        <v>883</v>
      </c>
      <c r="D436" s="81">
        <v>18</v>
      </c>
      <c r="E436" s="82" t="s">
        <v>301</v>
      </c>
      <c r="F436" s="83">
        <v>44490</v>
      </c>
      <c r="G436" s="69"/>
      <c r="H436" s="70"/>
      <c r="I436" s="71" t="s">
        <v>39</v>
      </c>
      <c r="J436" s="72">
        <f t="shared" si="78"/>
        <v>1</v>
      </c>
      <c r="K436" s="73" t="s">
        <v>64</v>
      </c>
      <c r="L436" s="73" t="s">
        <v>7</v>
      </c>
      <c r="M436" s="74"/>
      <c r="N436" s="69"/>
      <c r="O436" s="69"/>
      <c r="P436" s="75"/>
      <c r="Q436" s="69"/>
      <c r="R436" s="69"/>
      <c r="S436" s="75"/>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7">
        <f t="shared" si="79"/>
        <v>800820</v>
      </c>
      <c r="BB436" s="58">
        <f t="shared" si="80"/>
        <v>800820</v>
      </c>
      <c r="BC436" s="57" t="str">
        <f t="shared" si="81"/>
        <v>INR  Eight Lakh Eight Hundred &amp; Twenty  Only</v>
      </c>
      <c r="HP436" s="16"/>
      <c r="HQ436" s="16"/>
      <c r="HR436" s="16"/>
      <c r="HS436" s="16"/>
      <c r="HT436" s="16"/>
    </row>
    <row r="437" spans="1:228" s="15" customFormat="1" ht="67.5">
      <c r="A437" s="61">
        <v>425</v>
      </c>
      <c r="B437" s="68" t="s">
        <v>844</v>
      </c>
      <c r="C437" s="64" t="s">
        <v>884</v>
      </c>
      <c r="D437" s="81">
        <v>70</v>
      </c>
      <c r="E437" s="82" t="s">
        <v>301</v>
      </c>
      <c r="F437" s="83">
        <v>2450</v>
      </c>
      <c r="G437" s="69"/>
      <c r="H437" s="70"/>
      <c r="I437" s="71" t="s">
        <v>39</v>
      </c>
      <c r="J437" s="72">
        <f t="shared" si="78"/>
        <v>1</v>
      </c>
      <c r="K437" s="73" t="s">
        <v>64</v>
      </c>
      <c r="L437" s="73" t="s">
        <v>7</v>
      </c>
      <c r="M437" s="74"/>
      <c r="N437" s="69"/>
      <c r="O437" s="69"/>
      <c r="P437" s="75"/>
      <c r="Q437" s="69"/>
      <c r="R437" s="69"/>
      <c r="S437" s="75"/>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7">
        <f t="shared" si="79"/>
        <v>171500</v>
      </c>
      <c r="BB437" s="58">
        <f t="shared" si="80"/>
        <v>171500</v>
      </c>
      <c r="BC437" s="57" t="str">
        <f t="shared" si="81"/>
        <v>INR  One Lakh Seventy One Thousand Five Hundred    Only</v>
      </c>
      <c r="HP437" s="16"/>
      <c r="HQ437" s="16"/>
      <c r="HR437" s="16"/>
      <c r="HS437" s="16"/>
      <c r="HT437" s="16"/>
    </row>
    <row r="438" spans="1:228" s="15" customFormat="1" ht="50.25" customHeight="1">
      <c r="A438" s="61">
        <v>426</v>
      </c>
      <c r="B438" s="68" t="s">
        <v>845</v>
      </c>
      <c r="C438" s="64" t="s">
        <v>885</v>
      </c>
      <c r="D438" s="81">
        <v>350</v>
      </c>
      <c r="E438" s="82" t="s">
        <v>293</v>
      </c>
      <c r="F438" s="83">
        <v>840</v>
      </c>
      <c r="G438" s="69"/>
      <c r="H438" s="70"/>
      <c r="I438" s="71" t="s">
        <v>39</v>
      </c>
      <c r="J438" s="72">
        <f t="shared" si="78"/>
        <v>1</v>
      </c>
      <c r="K438" s="73" t="s">
        <v>64</v>
      </c>
      <c r="L438" s="73" t="s">
        <v>7</v>
      </c>
      <c r="M438" s="74"/>
      <c r="N438" s="69"/>
      <c r="O438" s="69"/>
      <c r="P438" s="75"/>
      <c r="Q438" s="69"/>
      <c r="R438" s="69"/>
      <c r="S438" s="75"/>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c r="AY438" s="76"/>
      <c r="AZ438" s="76"/>
      <c r="BA438" s="77">
        <f t="shared" si="79"/>
        <v>294000</v>
      </c>
      <c r="BB438" s="58">
        <f t="shared" si="80"/>
        <v>294000</v>
      </c>
      <c r="BC438" s="57" t="str">
        <f t="shared" si="81"/>
        <v>INR  Two Lakh Ninety Four Thousand    Only</v>
      </c>
      <c r="HP438" s="16"/>
      <c r="HQ438" s="16"/>
      <c r="HR438" s="16"/>
      <c r="HS438" s="16"/>
      <c r="HT438" s="16"/>
    </row>
    <row r="439" spans="1:228" s="15" customFormat="1" ht="52.5" customHeight="1">
      <c r="A439" s="61">
        <v>427</v>
      </c>
      <c r="B439" s="68" t="s">
        <v>846</v>
      </c>
      <c r="C439" s="64" t="s">
        <v>886</v>
      </c>
      <c r="D439" s="81">
        <v>1</v>
      </c>
      <c r="E439" s="82" t="s">
        <v>301</v>
      </c>
      <c r="F439" s="83">
        <v>733692</v>
      </c>
      <c r="G439" s="69"/>
      <c r="H439" s="70"/>
      <c r="I439" s="71" t="s">
        <v>39</v>
      </c>
      <c r="J439" s="72">
        <f t="shared" si="78"/>
        <v>1</v>
      </c>
      <c r="K439" s="73" t="s">
        <v>64</v>
      </c>
      <c r="L439" s="73" t="s">
        <v>7</v>
      </c>
      <c r="M439" s="74"/>
      <c r="N439" s="69"/>
      <c r="O439" s="69"/>
      <c r="P439" s="75"/>
      <c r="Q439" s="69"/>
      <c r="R439" s="69"/>
      <c r="S439" s="75"/>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c r="AY439" s="76"/>
      <c r="AZ439" s="76"/>
      <c r="BA439" s="77">
        <f t="shared" si="79"/>
        <v>733692</v>
      </c>
      <c r="BB439" s="58">
        <f t="shared" si="80"/>
        <v>733692</v>
      </c>
      <c r="BC439" s="57" t="str">
        <f t="shared" si="81"/>
        <v>INR  Seven Lakh Thirty Three Thousand Six Hundred &amp; Ninety Two  Only</v>
      </c>
      <c r="HP439" s="16"/>
      <c r="HQ439" s="16"/>
      <c r="HR439" s="16"/>
      <c r="HS439" s="16"/>
      <c r="HT439" s="16"/>
    </row>
    <row r="440" spans="1:228" s="15" customFormat="1" ht="144">
      <c r="A440" s="61">
        <v>428</v>
      </c>
      <c r="B440" s="68" t="s">
        <v>854</v>
      </c>
      <c r="C440" s="64" t="s">
        <v>887</v>
      </c>
      <c r="D440" s="81">
        <v>2</v>
      </c>
      <c r="E440" s="82" t="s">
        <v>287</v>
      </c>
      <c r="F440" s="83">
        <v>2124000</v>
      </c>
      <c r="G440" s="69"/>
      <c r="H440" s="70"/>
      <c r="I440" s="71" t="s">
        <v>39</v>
      </c>
      <c r="J440" s="72">
        <f>IF(I440="Less(-)",-1,1)</f>
        <v>1</v>
      </c>
      <c r="K440" s="73" t="s">
        <v>64</v>
      </c>
      <c r="L440" s="73" t="s">
        <v>7</v>
      </c>
      <c r="M440" s="74"/>
      <c r="N440" s="69"/>
      <c r="O440" s="69"/>
      <c r="P440" s="75"/>
      <c r="Q440" s="69"/>
      <c r="R440" s="69"/>
      <c r="S440" s="75"/>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c r="AY440" s="76"/>
      <c r="AZ440" s="76"/>
      <c r="BA440" s="77">
        <f>total_amount_ba($B$2,$D$2,D440,F440,J440,K440,M440)</f>
        <v>4248000</v>
      </c>
      <c r="BB440" s="58">
        <f>BA440+SUM(N440:AZ440)</f>
        <v>4248000</v>
      </c>
      <c r="BC440" s="57" t="str">
        <f>SpellNumber(L440,BB440)</f>
        <v>INR  Forty Two Lakh Forty Eight Thousand    Only</v>
      </c>
      <c r="HP440" s="16"/>
      <c r="HQ440" s="16"/>
      <c r="HR440" s="16"/>
      <c r="HS440" s="16"/>
      <c r="HT440" s="16"/>
    </row>
    <row r="441" spans="1:241" s="15" customFormat="1" ht="47.25" customHeight="1">
      <c r="A441" s="28" t="s">
        <v>62</v>
      </c>
      <c r="B441" s="27"/>
      <c r="C441" s="29"/>
      <c r="D441" s="29"/>
      <c r="E441" s="29"/>
      <c r="F441" s="29"/>
      <c r="G441" s="29"/>
      <c r="H441" s="30"/>
      <c r="I441" s="30"/>
      <c r="J441" s="30"/>
      <c r="K441" s="30"/>
      <c r="L441" s="31"/>
      <c r="BA441" s="44">
        <f>SUM(BA13:BA440)</f>
        <v>161274758.79</v>
      </c>
      <c r="BB441" s="42">
        <f>SUM(BB13:BB440)</f>
        <v>161274758.79</v>
      </c>
      <c r="BC441" s="26" t="str">
        <f>SpellNumber($E$2,BB441)</f>
        <v>INR  Sixteen Crore Twelve Lakh Seventy Four Thousand Seven Hundred &amp; Fifty Eight  and Paise Seventy Nine Only</v>
      </c>
      <c r="BD441" s="78">
        <v>161274758.82</v>
      </c>
      <c r="BE441" s="78">
        <f>BD441-BA441</f>
        <v>0.03</v>
      </c>
      <c r="BF441" s="78"/>
      <c r="IC441" s="16">
        <v>4</v>
      </c>
      <c r="ID441" s="16" t="s">
        <v>41</v>
      </c>
      <c r="IE441" s="16" t="s">
        <v>61</v>
      </c>
      <c r="IF441" s="16">
        <v>10</v>
      </c>
      <c r="IG441" s="16" t="s">
        <v>38</v>
      </c>
    </row>
    <row r="442" spans="1:241" s="18" customFormat="1" ht="33.75" customHeight="1">
      <c r="A442" s="28" t="s">
        <v>66</v>
      </c>
      <c r="B442" s="27"/>
      <c r="C442" s="65"/>
      <c r="D442" s="32"/>
      <c r="E442" s="33" t="s">
        <v>69</v>
      </c>
      <c r="F442" s="40"/>
      <c r="G442" s="34"/>
      <c r="H442" s="17"/>
      <c r="I442" s="17"/>
      <c r="J442" s="17"/>
      <c r="K442" s="35"/>
      <c r="L442" s="36"/>
      <c r="M442" s="37"/>
      <c r="O442" s="15"/>
      <c r="P442" s="15"/>
      <c r="Q442" s="15"/>
      <c r="R442" s="15"/>
      <c r="S442" s="15"/>
      <c r="BA442" s="39">
        <f>IF(ISBLANK(F442),0,IF(E442="Excess (+)",ROUND(BA441+(BA441*F442),2),IF(E442="Less (-)",ROUND(BA441+(BA441*F442*(-1)),2),IF(E442="At Par",BA441,0))))</f>
        <v>0</v>
      </c>
      <c r="BB442" s="41">
        <f>ROUND(BA442,0)</f>
        <v>0</v>
      </c>
      <c r="BC442" s="26" t="str">
        <f>SpellNumber($E$2,BA442)</f>
        <v>INR Zero Only</v>
      </c>
      <c r="BD442" s="91"/>
      <c r="BF442" s="78"/>
      <c r="IC442" s="19"/>
      <c r="ID442" s="19"/>
      <c r="IE442" s="19"/>
      <c r="IF442" s="19"/>
      <c r="IG442" s="19"/>
    </row>
    <row r="443" spans="1:241" s="18" customFormat="1" ht="41.25" customHeight="1">
      <c r="A443" s="28" t="s">
        <v>65</v>
      </c>
      <c r="B443" s="27"/>
      <c r="C443" s="97" t="str">
        <f>SpellNumber($E$2,BA442)</f>
        <v>INR Zero Only</v>
      </c>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8"/>
      <c r="IC443" s="19"/>
      <c r="ID443" s="19"/>
      <c r="IE443" s="19"/>
      <c r="IF443" s="19"/>
      <c r="IG443" s="19"/>
    </row>
    <row r="444" spans="2:241" s="12" customFormat="1" ht="15">
      <c r="B444" s="66"/>
      <c r="C444" s="20"/>
      <c r="D444" s="20"/>
      <c r="E444" s="20"/>
      <c r="F444" s="20"/>
      <c r="G444" s="20"/>
      <c r="H444" s="20"/>
      <c r="I444" s="20"/>
      <c r="J444" s="20"/>
      <c r="K444" s="20"/>
      <c r="L444" s="20"/>
      <c r="M444" s="20"/>
      <c r="O444" s="20"/>
      <c r="BA444" s="20"/>
      <c r="BC444" s="20"/>
      <c r="IC444" s="13"/>
      <c r="ID444" s="13"/>
      <c r="IE444" s="13"/>
      <c r="IF444" s="13"/>
      <c r="IG444" s="13"/>
    </row>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5" ht="15"/>
    <row r="746" ht="15"/>
    <row r="747" ht="15"/>
    <row r="748" ht="15"/>
    <row r="749" ht="15"/>
    <row r="750" ht="15"/>
    <row r="751" ht="15"/>
    <row r="752" ht="15"/>
    <row r="753" ht="15"/>
    <row r="754" ht="15"/>
    <row r="755" ht="15"/>
    <row r="756" ht="15"/>
    <row r="757" ht="15"/>
    <row r="758" ht="15"/>
    <row r="759"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sheetData>
  <sheetProtection password="DA7E" sheet="1" selectLockedCells="1"/>
  <mergeCells count="8">
    <mergeCell ref="A9:BC9"/>
    <mergeCell ref="C443:BC443"/>
    <mergeCell ref="A1:L1"/>
    <mergeCell ref="A4:BC4"/>
    <mergeCell ref="A5:BC5"/>
    <mergeCell ref="A6:BC6"/>
    <mergeCell ref="A7:BC7"/>
    <mergeCell ref="B8:BC8"/>
  </mergeCells>
  <dataValidations count="25">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42">
      <formula1>IF(E442="Select",-1,IF(E442="At Par",0,0))</formula1>
      <formula2>IF(E442="Select",-1,IF(E442="At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2">
      <formula1>0</formula1>
      <formula2>IF(E442&lt;&gt;"Select",99.9,0)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2">
      <formula1>0</formula1>
      <formula2>99.9</formula2>
    </dataValidation>
    <dataValidation type="list" allowBlank="1" showInputMessage="1" showErrorMessage="1" sqref="E442">
      <formula1>"Select, Excess (+), Less (-)"</formula1>
    </dataValidation>
    <dataValidation type="decimal" allowBlank="1" showInputMessage="1" showErrorMessage="1" promptTitle="Quantity" prompt="Please enter the Quantity for this item. " errorTitle="Invalid Entry" error="Only Numeric Values are allowed. " sqref="D413 F331:F336 D331:D383 D228:D230 F13:F16 D13:D16">
      <formula1>0</formula1>
      <formula2>999999999999999</formula2>
    </dataValidation>
    <dataValidation allowBlank="1" showInputMessage="1" showErrorMessage="1" promptTitle="Units" prompt="Please enter Units in text" sqref="E331:E335 E13"/>
    <dataValidation type="decimal" allowBlank="1" showInputMessage="1" showErrorMessage="1" promptTitle="Estimated Rate" prompt="Please enter the Rate for this item. " errorTitle="Invalid Entry" error="Only Numeric Values are allowed. " sqref="F337:F383">
      <formula1>0</formula1>
      <formula2>999999999999999</formula2>
    </dataValidation>
    <dataValidation type="list" allowBlank="1" showInputMessage="1" showErrorMessage="1" sqref="L435 L436 L437 L438 L43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formula1>"INR"</formula1>
    </dataValidation>
    <dataValidation type="list" allowBlank="1" showInputMessage="1" showErrorMessage="1" sqref="L408 L409 L410 L411 L412 L413 L414 L415 L416 L417 L418 L419 L420 L421 L422 L423 L424 L425 L426 L427 L428 L429 L430 L431 L432 L433 L434 L440">
      <formula1>"INR"</formula1>
    </dataValidation>
    <dataValidation type="decimal" allowBlank="1" showInputMessage="1" showErrorMessage="1" promptTitle="Rate Entry" prompt="Please enter VAT charges in Rupees for this item. " errorTitle="Invaid Entry" error="Only Numeric Values are allowed. " sqref="M14:M440">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4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40">
      <formula1>0</formula1>
      <formula2>999999999999999</formula2>
    </dataValidation>
    <dataValidation type="list" showInputMessage="1" showErrorMessage="1" sqref="I13:I440">
      <formula1>"Excess(+), Less(-)"</formula1>
    </dataValidation>
    <dataValidation allowBlank="1" showInputMessage="1" showErrorMessage="1" promptTitle="Addition / Deduction" prompt="Please Choose the correct One" sqref="J13:J440"/>
    <dataValidation type="list" allowBlank="1" showInputMessage="1" showErrorMessage="1" sqref="K13:K440">
      <formula1>"Partial Conversion, Full Conversion"</formula1>
    </dataValidation>
    <dataValidation allowBlank="1" showInputMessage="1" showErrorMessage="1" promptTitle="Itemcode/Make" prompt="Please enter text" sqref="C13:C440"/>
    <dataValidation type="decimal" allowBlank="1" showInputMessage="1" showErrorMessage="1" errorTitle="Invalid Entry" error="Only Numeric Values are allowed. " sqref="A13:A440">
      <formula1>0</formula1>
      <formula2>999999999999999</formula2>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scale="68" r:id="rId4"/>
  <rowBreaks count="6" manualBreakCount="6">
    <brk id="53" max="54" man="1"/>
    <brk id="134" max="54" man="1"/>
    <brk id="138" max="54" man="1"/>
    <brk id="321" max="54" man="1"/>
    <brk id="429" max="54" man="1"/>
    <brk id="439"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5" t="s">
        <v>3</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2018-12-07T11:19:52Z</cp:lastPrinted>
  <dcterms:created xsi:type="dcterms:W3CDTF">2009-01-30T06:42:42Z</dcterms:created>
  <dcterms:modified xsi:type="dcterms:W3CDTF">2019-01-04T08:11:27Z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