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120" windowWidth="11700" windowHeight="604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<sst xmlns="http://schemas.openxmlformats.org/spreadsheetml/2006/main" count="1712" uniqueCount="505">
  <si>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</si>
  <si>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</si>
  <si>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</si>
  <si>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</si>
  <si>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</si>
  <si>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</si>
  <si>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</si>
  <si>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</si>
  <si>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</si>
  <si>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</si>
  <si>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</si>
  <si>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</si>
  <si>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</si>
  <si>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</si>
  <si>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</si>
  <si>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</si>
  <si>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</si>
  <si>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</si>
  <si>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</si>
  <si>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</si>
  <si>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</si>
  <si>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</si>
  <si>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</si>
  <si>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</si>
  <si>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</si>
  <si>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</si>
  <si>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</si>
  <si>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</si>
  <si>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</si>
  <si>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</si>
  <si>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</si>
  <si>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</si>
  <si>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</si>
  <si>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</si>
  <si>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</si>
  <si>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</si>
  <si>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</si>
  <si>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</si>
  <si>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</si>
  <si>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</si>
  <si>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</si>
  <si>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</si>
  <si>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</si>
  <si>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</si>
  <si>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</si>
  <si>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</si>
  <si>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</si>
  <si>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</si>
  <si>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</si>
  <si>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</si>
  <si>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</si>
  <si>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</si>
  <si>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</si>
  <si>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</si>
  <si>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</si>
  <si>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</si>
  <si>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</si>
  <si>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</si>
  <si>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</si>
  <si>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</si>
  <si>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</si>
  <si>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</si>
  <si>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</si>
  <si>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</si>
  <si>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</si>
  <si>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</si>
  <si>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</si>
  <si>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</si>
  <si>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</si>
  <si>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</si>
  <si>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</si>
  <si>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</si>
  <si>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</si>
  <si>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</si>
  <si>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</si>
  <si>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</si>
  <si>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</si>
  <si>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</si>
  <si>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</si>
  <si>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</si>
  <si>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</si>
  <si>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</si>
  <si>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</si>
  <si>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</si>
  <si>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</si>
  <si>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</si>
  <si>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</si>
  <si>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</si>
  <si>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</si>
  <si>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</si>
  <si>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</si>
  <si>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</si>
  <si>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</si>
  <si>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</si>
  <si>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</si>
  <si>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</si>
  <si>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</si>
  <si>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</si>
  <si>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</si>
  <si>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</si>
  <si>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</si>
  <si>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</si>
  <si>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</si>
  <si>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</si>
  <si>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</si>
  <si>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</si>
  <si>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</si>
  <si>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</si>
  <si>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</si>
  <si>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</si>
  <si>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</si>
  <si>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</si>
  <si>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</si>
  <si>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</si>
  <si>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</si>
  <si>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</si>
  <si>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</si>
  <si>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</si>
  <si>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</si>
  <si>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</si>
  <si>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</si>
  <si>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</si>
  <si>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</si>
  <si>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</si>
  <si>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</si>
  <si>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</si>
  <si>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</si>
  <si>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BI01010001010000000000000515BI0100001113</t>
  </si>
  <si>
    <t>BI01010001010000000000000515BI0100001114</t>
  </si>
  <si>
    <t>Civil works</t>
  </si>
  <si>
    <t>mtr</t>
  </si>
  <si>
    <t>Qntl</t>
  </si>
  <si>
    <t>Sqm</t>
  </si>
  <si>
    <t>Sqm.</t>
  </si>
  <si>
    <t>Each</t>
  </si>
  <si>
    <t>Mtr.</t>
  </si>
  <si>
    <t>Dismantling wash basin with brackets with or without waste fittings.</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</si>
  <si>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</si>
  <si>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</si>
  <si>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</si>
  <si>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</si>
  <si>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</si>
  <si>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</si>
  <si>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</si>
  <si>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</si>
  <si>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</si>
  <si>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</si>
  <si>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</si>
  <si>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</si>
  <si>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</si>
  <si>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</si>
  <si>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</si>
  <si>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</si>
  <si>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</si>
  <si>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</si>
  <si>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</si>
  <si>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</si>
  <si>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</si>
  <si>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</si>
  <si>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</si>
  <si>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</si>
  <si>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</si>
  <si>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</si>
  <si>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</si>
  <si>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</si>
  <si>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</si>
  <si>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</si>
  <si>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</si>
  <si>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</si>
  <si>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</si>
  <si>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</si>
  <si>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</si>
  <si>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</si>
  <si>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</si>
  <si>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</si>
  <si>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</si>
  <si>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</si>
  <si>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</si>
  <si>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</si>
  <si>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</si>
  <si>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</si>
  <si>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</si>
  <si>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</si>
  <si>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</si>
  <si>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</si>
  <si>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</si>
  <si>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</si>
  <si>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</si>
  <si>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</si>
  <si>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</si>
  <si>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</si>
  <si>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</si>
  <si>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</si>
  <si>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</si>
  <si>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</si>
  <si>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</si>
  <si>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</si>
  <si>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</si>
  <si>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</si>
  <si>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</si>
  <si>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</si>
  <si>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</si>
  <si>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</si>
  <si>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</si>
  <si>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</si>
  <si>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</si>
  <si>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</si>
  <si>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</si>
  <si>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</si>
  <si>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</si>
  <si>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</si>
  <si>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</si>
  <si>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</si>
  <si>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</si>
  <si>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</si>
  <si>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</si>
  <si>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</si>
  <si>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</si>
  <si>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</si>
  <si>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</si>
  <si>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</si>
  <si>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</si>
  <si>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</si>
  <si>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</si>
  <si>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</si>
  <si>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</si>
  <si>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</si>
  <si>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</si>
  <si>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</si>
  <si>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</si>
  <si>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</si>
  <si>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</si>
  <si>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</si>
  <si>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</si>
  <si>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</si>
  <si>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BI01010001010000000000000515BI0100001199</t>
  </si>
  <si>
    <t>BI01010001010000000000000515BI0100001200</t>
  </si>
  <si>
    <t>BI01010001010000000000000515BI0100001201</t>
  </si>
  <si>
    <t>Dismantling all types of plain cement concrete works stacking serviceable materials at site and removing rubbish as directed within a lead of 75 m.
Upto 150 mm thick
a). In ground floor including roof.</t>
  </si>
  <si>
    <t>Cu.M.</t>
  </si>
  <si>
    <t>Dismantling all types of masonry excepting cement concrete plain or reinforced, stacking serviceable materials at site and removing rubbish as directed within a lead of 75 m.
a). In ground floor including roof.</t>
  </si>
  <si>
    <t>INR  Two Thousand One Hundred &amp; Forty Five  and Paise Sixty Only</t>
  </si>
  <si>
    <t>Dismantling all types of masonry excepting cement concrete plain or reinforced, stacking serviceable materials at site and removing rubbish as directed within a lead of 75 m.
b). In 1st Floor</t>
  </si>
  <si>
    <t>Dismantling all types of masonry excepting cement concrete plain or reinforced, stacking serviceable materials at site and removing rubbish as directed within a lead of 75 m.
c). In 2nd Floor</t>
  </si>
  <si>
    <t>Dismantling all types of masonry excepting cement concrete plain or reinforced, stacking serviceable materials at site and removing rubbish as directed within a lead of 75 m.
d). In 3rd Floor</t>
  </si>
  <si>
    <t>Dismantling all types of masonry excepting cement concrete plain or reinforced, stacking serviceable materials at site and removing rubbish as directed within a lead of 75 m.
e). In 4th Floor</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</si>
  <si>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</si>
  <si>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1st Floor</t>
  </si>
  <si>
    <t>Dismantling R.C. floor, roof, beams etc. including cutting rods and removing rubbish as directed within a lead of 75 m. including stacking of steel bars.
c). In 2nd Floor</t>
  </si>
  <si>
    <t>Dismantling R.C. floor, roof, beams etc. including cutting rods and removing rubbish as directed within a lead of 75 m. including stacking of steel bars.
d). In 3rd Floor</t>
  </si>
  <si>
    <t>Dismantling R.C. floor, roof, beams etc. including cutting rods and removing rubbish as directed within a lead of 75 m. including stacking of steel bars.
e). In 4th Floor</t>
  </si>
  <si>
    <t>Taking out old damaged tarfelt from the roof, parapet etc. preparing the roof surfaces by removing all spoils, blisters, moss etc. from the working site and disposal of the same beyond the compound and cleaning the site in all respect as per direction of Engineer-in-Charge</t>
  </si>
  <si>
    <t>Stripping off worn out plaster and raking out joints of walls, celings etc. upto any height and in any floor including removing rubbish within a lead of 75m as directed.</t>
  </si>
  <si>
    <t>Uprooting and removing plants from the surface of walls parapet etc and making good damages. (Repairing of damages to be paid separately). Medium size plant of girth of exposed stem above 75 mm. but not exceeding 150 mm. lift upto 6 mtr.</t>
  </si>
  <si>
    <t>Welding in M.S. structural work with gas or electric
Tack weld</t>
  </si>
  <si>
    <t>Taking out heavy iron grated door or window (jail pattern or existing) with locking arrangement after cutting out from walls and refixing the same including  mending all damages.[Mending charges to be paid separately]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</si>
  <si>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</si>
  <si>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</si>
  <si>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Taking out M.S. or W.I. Grills from wooden frame including cutting lugs from masonry wall and refitting the same and mending good damages after repairs. (Excluding the cost of necessary repair of damages) or doing any other necessary works.</t>
  </si>
  <si>
    <t>Scraping of moss, blisters etc.thoroughly from exterior surface of walls necessitating the use of scraper, wire brush etc.(Payment against this item will be made only when this has been done on the specific direction of the Engineer-in-charge)</t>
  </si>
  <si>
    <t>Removing loose scales, blisters etc. from old painted surface and thoroughly smoothening the surface to make the same suitable for receiving fresh coat of paint.</t>
  </si>
  <si>
    <t>Taking out old iron higes and fitting, fixing the same with new steel screws.
125 mm. Long butt hinge.</t>
  </si>
  <si>
    <t>Scraping and removing greasy soot from walls or ceiling of kitchen or similar smoke affected rooms and preparing the surface.</t>
  </si>
  <si>
    <t>Repairing crack in wall by cement grouting (1 : 2) including widening the crack on the surface (into V section) cleaning and packing the same with cement mortar (1 : 2) andfinishing off to match with adjacent surface.
(Cement-69 Kg/100 m)</t>
  </si>
  <si>
    <t>Anti-termite treatment to the soil under floor with chemical emulsion by admixing chloropyrofos emulsifiable concentrate (1% concentration) with water by weight including drilling vertically 12mm. dia holes at the junction of floor and wall at 300mm. interval to reach the soil below using hand operated pressure pump to squirt chemical emulsion into the pump to squirt chemical emulsion into the holes at the rate of one litre per hole. The holes shall be sealed after operation to match with the existing floor. The entire work is to be carried out as per specification laid down in para 4.3.1.4 of code I.S.-6313 (Part-III)- 1981.</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</si>
  <si>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</si>
  <si>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Epoxy bonding of new concrete to old concrete</t>
  </si>
  <si>
    <t>Patching of damaged concrete surface with polymer concrete (25 mm nominal thick) and curing compounds, initiator and promoter, available in present formulations, to be applied as per instructions of manufacturer and as approved by the Engineer.</t>
  </si>
  <si>
    <t>Cleaning of exposed concrete surface of sticking material including loose and foreign material by sand blasting with coarse sand followed by and including cleaning with oil free air blast as per direction of Engineer in charge.(DSR -2016 P-425,V-2)</t>
  </si>
  <si>
    <t>Removal of rubbish,earth etc. from the working site and disposal of the same beyond the compound, in conformity with the Municipal / Corporation Rules for such disposal, loading into truck and cleaning the site in all respect as per direction of Engineer in charge</t>
  </si>
  <si>
    <t>Guniting concrete surface with cement mortar (25 mm nominal thick) applied with compressor after cleaning surface and spraying with epoxy complete as per Technical specification.</t>
  </si>
  <si>
    <t>Sq.M.</t>
  </si>
  <si>
    <t>Cm run</t>
  </si>
  <si>
    <t>125 mm. thick brick work with 1st class bricks in cement mortar (1:4) in 
a). In ground floor including roof.</t>
  </si>
  <si>
    <t>125 mm. thick brick work with 1st class bricks in cement mortar (1:4) in 
b). In 1st Floor</t>
  </si>
  <si>
    <t>125 mm. thick brick work with 1st class bricks in cement mortar (1:4) in 
c). In 2nd Floor</t>
  </si>
  <si>
    <t>125 mm. thick brick work with 1st class bricks in cement mortar (1:4) in 
d). In 3rd Floor</t>
  </si>
  <si>
    <t>125 mm. thick brick work with 1st class bricks in cement mortar (1:4) in 
e). In 4th Floor</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</si>
  <si>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 Charge.
26.30.1 Upto and including 12mm dia.(DSR  P-423,V-2)</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</si>
  <si>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a). In ground floor including roof.</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</si>
  <si>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</si>
  <si>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</si>
  <si>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</si>
  <si>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e). In 4th Floor</t>
  </si>
  <si>
    <t>Sq.m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</si>
  <si>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a). In ground floor including roof.</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</si>
  <si>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</si>
  <si>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</si>
  <si>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</si>
  <si>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e). In 4th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</si>
  <si>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a). In ground floor including roof.</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</si>
  <si>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</si>
  <si>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</si>
  <si>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</si>
  <si>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e). In 4th Floor</t>
  </si>
  <si>
    <t>Closing gap between door and window frame and jambs with cement mortar (1:3) including removing old mortar (throughout entire surface of contact) and cleaning the joint. (Cement 0.012 Cu.m/100 Mtr.)
(This item is not payable for new works).</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</si>
  <si>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Two Coats
Solvent based interior grade Acrylic Primer</t>
  </si>
  <si>
    <t>Acrylic Distemper to interior wall, ceiling with a coat of solvent based interior grade acrylic primer (as per manufacturer's specification) including cleaning and smoothning of surface.
Two Coats</t>
  </si>
  <si>
    <t>Cement washing including cleaning and smoothening surface thoroughly (cement to be used @15 kg./100 sq.m. of surface for one coat and @25 kg./100 sq.m of surface for two coats)::
External Surface
One Coat
Ground Floor</t>
  </si>
  <si>
    <t>Applying decorative cement based paint of approved quality after preparing the surface including scraping the same thoroughly (plastered or concrete surface) as per manufacturer's specification..
Two Coats
In Ground Floor:</t>
  </si>
  <si>
    <t>Rendering the Surface of walls and ceiling with White Cement base WATER PROOF wall putty of approved make &amp; brand.(1.5 mm thick)</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</si>
  <si>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a). In ground floor including roof.</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</si>
  <si>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1st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</si>
  <si>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2nd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</si>
  <si>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d). In 3rd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</si>
  <si>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e). In 4th Floor</t>
  </si>
  <si>
    <t xml:space="preserve">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
</t>
  </si>
  <si>
    <t>Ordinary Cement concrete (mix 1:2:4) with graded stone chips (6mm nominal size) excluding shuttering and reinforcement,if any, in gound floor as per relevant IS codes. Ground Floor
Pakur variety
 In 4th Floor</t>
  </si>
  <si>
    <t>Supplying, fitting and fixing Black Stone slab used in Kitchen slab, alcove, wardrobe etc. laid and jointed with necessary adhesive Cement mortar (1:2) including grinding or polishing as per direction of Engineer-in -Charge in Ground Floor.
Slab Thickness 20 to 25 mm
a). In ground floor including roof.</t>
  </si>
  <si>
    <t>Supplying, fitting and fixing Black Stone slab used in Kitchen slab, alcove, wardrobe etc. laid and jointed with necessary adhesive Cement mortar (1:2) including grinding or polishing as per direction of Engineer-in -Charge in Ground Floor.
Slab Thickness 20 to 25 mm
b). In 1st Floor</t>
  </si>
  <si>
    <t>Supplying, fitting and fixing Black Stone slab used in Kitchen slab, alcove, wardrobe etc. laid and jointed with necessary adhesive Cement mortar (1:2) including grinding or polishing as per direction of Engineer-in -Charge in Ground Floor.
Slab Thickness 20 to 25 mm
c).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</si>
  <si>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d). In 3rd Floor</t>
  </si>
  <si>
    <t>Supplying, fitting and fixing Black Stone slab used in Kitchen slab, alcove, wardrobe etc. laid and jointed with necessary adhesive Cement mortar (1:2) including grinding or polishing as per direction of Engineer-in -Charge in Ground Floor.
Slab Thickness 20 to 25 mm
e). In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</si>
  <si>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</si>
  <si>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c). 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</si>
  <si>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d).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</si>
  <si>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e). In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</si>
  <si>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a). In ground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</si>
  <si>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a). In ground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</si>
  <si>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b). In 1st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</si>
  <si>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c). In 2nd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</si>
  <si>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d). In 3rd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</si>
  <si>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e). In 4th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</si>
  <si>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
a). In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</si>
  <si>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
b). In 1st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</si>
  <si>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
c). In 2nd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</si>
  <si>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
d). In 3rd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</si>
  <si>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
e). In 4th Floor</t>
  </si>
  <si>
    <t>Ordinary Cement concrete (mix 1:1.5:3) with graded stone chips (20 mm nominal size) excluding shuttering and reinforcement if any, in ground floor as per relevant IS codes.
(i) Pakur Variety
c). In 2nd Floor</t>
  </si>
  <si>
    <t>Ordinary Cement concrete (mix 1:1.5:3) with graded stone chips (20 mm nominal size) excluding shuttering and reinforcement if any, in ground floor as per relevant IS codes.
(i) Pakur Variety
d). In 3rd Floor</t>
  </si>
  <si>
    <t>Ordinary Cement concrete (mix 1:1.5:3) with graded stone chips (20 mm nominal size) excluding shuttering and reinforcement if any, in ground floor as per relevant IS codes.
(i) Pakur Variety
b). In 1st Floor</t>
  </si>
  <si>
    <t>Ordinary Cement concrete (mix 1:1.5:3) with graded stone chips (20 mm nominal size) excluding shuttering and reinforcement if any, in ground floor as per relevant IS codes.
(i) Pakur Variety
a). In ground floor</t>
  </si>
  <si>
    <t>Ordinary Cement concrete (mix 1:1.5:3) with graded stone chips (20 mm nominal size) excluding shuttering and reinforcement if any, in ground floor as per relevant IS codes.
(i) Pakur Variety
e). In 4th Floor</t>
  </si>
  <si>
    <t>Ordinary Cement concrete (mix 1:2:4) with graded stone chips (20 mm nominal size) excluding shuttering and reinforcement,if any, in ground floor as per relevant IS codes.
Pakur Variety</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</si>
  <si>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a). In ground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</si>
  <si>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b). In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</si>
  <si>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c). In 2nd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</si>
  <si>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d). In 3rd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</si>
  <si>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e). In 4th Floor</t>
  </si>
  <si>
    <t>M.T.</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</si>
  <si>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a). In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</si>
  <si>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b). In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</si>
  <si>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c). In 2nd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</si>
  <si>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d). In 3rd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</si>
  <si>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e). In 4th Floor</t>
  </si>
  <si>
    <t>a) M.S.or W.I. Ornamental grill of approved design joints
continuously welded with M.S, W.I. Flats and bars of windows, railing etc. fitted and fixed with necessary screws and lugs in ground floor.
Grill weighing above 10 Kg./sq.mtr and up to 16 Kg./sq. mtr.
a). In ground floor</t>
  </si>
  <si>
    <t>a) M.S.or W.I. Ornamental grill of approved design joints
continuously welded with M.S, W.I. Flats and bars of windows, railing etc. fitted and fixed with necessary screws and lugs in ground floor.
Grill weighing above 10 Kg./sq.mtr and up to 16 Kg./sq. mtr.
b). In 1st Floor</t>
  </si>
  <si>
    <t>a) M.S.or W.I. Ornamental grill of approved design joints
continuously welded with M.S, W.I. Flats and bars of windows, railing etc. fitted and fixed with necessary screws and lugs in ground floor.
Grill weighing above 10 Kg./sq.mtr and up to 16 Kg./sq. mtr.
c). In 2nd Floor</t>
  </si>
  <si>
    <t>a) M.S.or W.I. Ornamental grill of approved design joints
continuously welded with M.S, W.I. Flats and bars of windows, railing etc. fitted and fixed with necessary screws and lugs in ground floor.
Grill weighing above 10 Kg./sq.mtr and up to 16 Kg./sq. mtr.
d). In 3rd Floor</t>
  </si>
  <si>
    <t>a) M.S.or W.I. Ornamental grill of approved design joints
continuously welded with M.S, W.I. Flats and bars of windows, railing etc. fitted and fixed with necessary screws and lugs in ground floor.
Grill weighing above 10 Kg./sq.mtr and up to 16 Kg./sq. mtr.
e). In 4th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</si>
  <si>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a). In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</si>
  <si>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b). In 1st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</si>
  <si>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c). In 2nd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</si>
  <si>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d). In 3rd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</si>
  <si>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e). In 4th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</si>
  <si>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a). In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</si>
  <si>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b). In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</si>
  <si>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c). In 2nd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</si>
  <si>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d). In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</si>
  <si>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b). In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</si>
  <si>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c). In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</si>
  <si>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d). In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</si>
  <si>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a). In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</si>
  <si>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a). In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</si>
  <si>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b). In 1st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</si>
  <si>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c). In 2nd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</si>
  <si>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d). In 3rd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</si>
  <si>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e). In 4th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</si>
  <si>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</si>
  <si>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Extra rate for using water proofing and plasticising admixture @ 0.2% by weight of cement (or at manufacturer's specified rate) for concrete of various grades.</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</si>
  <si>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</si>
  <si>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bubble free float glass of approved make and brand conforming to IS: 2835-1987.
4mm thick clear glass.</t>
  </si>
  <si>
    <t>Iron butt hinges of approved quality fitted and fixed with steel screws, with ISI mark.100mm. X 50mm. X 1.25mm.</t>
  </si>
  <si>
    <t>Brass hasp bolt of approved quality fitted and fixed complete (oxidised) with 16mm dia rod with centre bolt and round fitting. 
250 mm long</t>
  </si>
  <si>
    <t>SQM</t>
  </si>
  <si>
    <t>kg</t>
  </si>
  <si>
    <t>Labour for dismantling G.I. pipe with fittings.
25 mm</t>
  </si>
  <si>
    <t>Labour for dismantling G.I. pipe with fittings.
32 mm</t>
  </si>
  <si>
    <t>Labour for dismantling G.I. pipe with fittings.
40 mm</t>
  </si>
  <si>
    <t>Labour for dismantling G.I. pipe with fittings.
50 mm</t>
  </si>
  <si>
    <t>Labour for dismantling G.I. pipe with fittings.
65 mm</t>
  </si>
  <si>
    <t>Labour for dismantling G.I. pipe with fittings.
80 mm</t>
  </si>
  <si>
    <t>Labour for dismantling G.I. pipe with fittings.
100 mm</t>
  </si>
  <si>
    <t xml:space="preserve">Supplying, fitting and fixing Peet's valve fullway gunmetal standard pattern best quality of approved brand bearing I.S.I. marking with fittings
(tested to 21 kg per sq. cm.). 
25 mm dia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</si>
  <si>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32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</si>
  <si>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</si>
  <si>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50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</si>
  <si>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25 mm Dia</t>
  </si>
  <si>
    <t xml:space="preserve">Supplying, fitting and fixing gunmetal wheel valve of approved brand and make tested to 21 kg per sq. cm. (for water lines only).
(i) 100 mm dia </t>
  </si>
  <si>
    <t xml:space="preserve">Supplying, fitting and fixing gunmetal wheel valve of approved brand and make tested to 21 kg per sq. cm. (for water lines only).
(iv) 50 mm dia </t>
  </si>
  <si>
    <t xml:space="preserve">Supplying, fitting and fixing gunmetal wheel valve of approved brand and make tested to 21 kg per sq. cm. (for water lines only).
(v) 40 mm dia </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</si>
  <si>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</si>
  <si>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(vii) 25 mm dia </t>
  </si>
  <si>
    <t>Supply of UPVC pipes (B Type) &amp; fittings conforming to IS-13592-1992
Double Socketed 3 Meter Length
(c) 160 mm</t>
  </si>
  <si>
    <t>Supply of UPVC pipes (B Type) &amp; fittings conforming to IS-13592-1992
Double Socketed 3 Meter Length
(b) 110 mm</t>
  </si>
  <si>
    <t>Supply of UPVC pipes (B Type) &amp; fittings conforming to IS-13592-1992
Double socketed 1.2 mtr length
(b) 110 mm</t>
  </si>
  <si>
    <t>Supply of UPVC pipes (B Type) &amp; fittings conforming to IS-13592-1992
Double socketed .9 mtr length
(b) 110 mm</t>
  </si>
  <si>
    <t>Supply of UPVC pipes (B Type) &amp; fittings conforming to IS-13592-1992
Double socketed .6 mtr length
(b) 110 mm</t>
  </si>
  <si>
    <t>Supply of UPVC pipes (B Type) &amp; fittings conforming to IS-13592-1992
(B). Fittings Coupler
b). 110 mm</t>
  </si>
  <si>
    <t>Supply of UPVC pipes (B Type) &amp; fittings conforming to IS-13592-1992
Plain Tee
b). 110 mm</t>
  </si>
  <si>
    <t>Supply of UPVC pipes (B Type) &amp; fittings conforming to IS-13592-1992
Plain Y
b). 110 mm</t>
  </si>
  <si>
    <t xml:space="preserve">Supply of UPVC pipes (B Type) &amp; fittings conforming to IS-13592-1992
Bend 45°
b). 110 mm
</t>
  </si>
  <si>
    <t>Supply of UPVC pipes (B Type) &amp; fittings conforming to IS-13592-1992
Bend 87.5°
b). 110 mm</t>
  </si>
  <si>
    <t>Supply of UPVC pipes (B Type) &amp; fittings conforming to IS-13592-1992
Door Bend (T.S.)
b). 110 mm</t>
  </si>
  <si>
    <t>Supply of UPVC pipes (B Type) &amp; fittings conforming to IS-13592-1992
Vent Cowl
b). 110 mm</t>
  </si>
  <si>
    <t>Supply of UPVC pipes (B Type) &amp; fittings conforming to IS-13592-1992
Pipe clip
b). 110 mm</t>
  </si>
  <si>
    <t>Supply of UPVC pipes (B Type) &amp; fittings conforming to IS-13592-1992
Pipe clip
c). 160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</si>
  <si>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</si>
  <si>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Under ground
160 mm</t>
  </si>
  <si>
    <t>Mtr</t>
  </si>
  <si>
    <t xml:space="preserve">Supplying, fitting and fixing low-down cistern parts.
(i) Internal fittings for cistern complete of approved make.
</t>
  </si>
  <si>
    <t>Each set</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</si>
  <si>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</si>
  <si>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</si>
  <si>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</si>
  <si>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</si>
  <si>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</si>
  <si>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b). E. W.C. &amp; Anglo-Indian W.C.</t>
  </si>
  <si>
    <t>Refixing wash basin with brackets with or without waste fittings.</t>
  </si>
  <si>
    <t>Dismantling pillar cock of wash basin.</t>
  </si>
  <si>
    <t>(e) Chromium plated double coat Hook(Equivalent to Code No. 35761 &amp; Model - KUBIX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</si>
  <si>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</si>
  <si>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shower of approved brand and make.
(a) (i) Chromium plated round shower with revolving joint 100 mm dia with rubid cleaning system (Equivalent to Code No. 542(N) &amp; Model - Tropical / Sumthing Special of ESSCO or similar brand).</t>
  </si>
  <si>
    <t>(f) Hand Shower(Health Faucet) with 1mtr Fexible Tube with Wall Hook(Equivalent to Code No.573 &amp; Model -ALLIED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</si>
  <si>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</si>
  <si>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</si>
  <si>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bib cock or stop cock.
(b) (i) Chromium plated Stop Cock (Equivalent to Code No. 513(A) &amp; 513(B) &amp; Model - Tropical / Sumthing Special of ESSCO or similar bfrand</t>
  </si>
  <si>
    <t>Supplying, fitting and fixing bib cock or stop cock.
(d) (i) Chromium plated angular Stop Cock with wall flange (Equivalent to Code No. 5053 &amp; Model - Florentine of Jaquar or similar brand).</t>
  </si>
  <si>
    <t>plain Floor Trap with Top tile &amp; Strainer
75 mm</t>
  </si>
  <si>
    <t>Supplying, fitting and fixing 10 litre porcelain low-down cistern of approved make with either side or bottom inlet, side overflow, brackets complete with all internnal PVC fittings. White</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</si>
  <si>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</si>
  <si>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stainless steel sink complete with waste fittings and two coats of painting of C.I. brackets. 
a). Sink only
(ii) 630 mm X 550 mm X 180 mm</t>
  </si>
  <si>
    <t>Supplying,fitting and fixing approved brand 32 mm dia.P.V.C. waste pipe, with PVC coupling at one end fitted with necessary clamps.
(iv) 1050 mm long</t>
  </si>
  <si>
    <t>Supplying, fitting and fixing glass shelf with aluminium guard rails.
(a) Ordinary type with 5.5 mm sheet glass  600 mm X 125 mm</t>
  </si>
  <si>
    <t>Supplying, fitting and fixing liquid soap container.
(a) Cromium plated.</t>
  </si>
  <si>
    <t>Supplying, fitting and fixing soap holder. Fibre Glass</t>
  </si>
  <si>
    <t>Supplying, fitting and fixing towel rail with two brackets.
Aluminium
(iii) 25 mm dia. and 750 mm long</t>
  </si>
  <si>
    <t>Dismantling G.I. tank including disconnecting pipe connection.</t>
  </si>
  <si>
    <t>Supplying P.V.C. water storage tank of approved quality with closed top with lid (Black) - Multilayer
c). 3000 litre capacity</t>
  </si>
  <si>
    <t xml:space="preserve">Labour for hoisting plastic water storage tank.
(ii) Above 1500 litre upto 5000 litre capacity.
(a) Upto 1st story from G.L. </t>
  </si>
  <si>
    <t xml:space="preserve">Labour for hoisting plastic water storage tank.
(ii) Above 1500 litre upto 5000 litre capacity.
(b) Extra for each additional story </t>
  </si>
  <si>
    <t>Labour for punching hole in plastic water storage tank upto 50 mm dia.</t>
  </si>
  <si>
    <t>Supplying, fitting and fixing Anglo-Indian W.C. in white glazed vitreous china ware of approved make complete in position with necessary bolts,
nuts etc. with 'P' Trap(With Vent)</t>
  </si>
  <si>
    <t>item</t>
  </si>
  <si>
    <t>S &amp; drawing 1.1 KV different size copper wire (Brand approved by EIC) in prelaid polythene  pipe on wall for different power plug &amp; SPN DB , light and fan points etc. after cutting channel of size (40mmx40mm) on masonary wall by electrical operate cutting machine incl. s&amp;f heavy gauge 19mm,3mm thick polythene pype by means of anchoring chemical GI U hocks of 8 SWG incl. suuply and drawing 18 SWG GI wire as fish wire and mending good damages to original finish
3x1.5 sqmm</t>
  </si>
  <si>
    <t>S &amp; drawing 1.1 KV different size copper wire (Brand approved by EIC) in prelaid polythene  pipe on wall for different power plug &amp; SPN DB , light and fan points etc. after cutting channel of size (40mmx40mm) on masonary wall by electrical operate cutting machine incl. s&amp;f heavy gauge 19mm,3mm thick polythene pype by means of anchoring chemical GI U hocks of 8 SWG incl. suuply and drawing 18 SWG GI wire as fish wire and mending good damages to original finish
a) 2x2.5 sqmm &amp; 1x1.5 sqmm (for power  plug.</t>
  </si>
  <si>
    <t>Supply of   4ft. Long 20 watt single  LEDTube Light fittings(Make-crompton  LTT 8-20-865 , IGP 131 LT 8-16)</t>
  </si>
  <si>
    <t>Fixing only single/twin fluorescent light fittings complete with all accessories directly on wall/ceiling/ HW  round block and suitable size of MS fastener.</t>
  </si>
  <si>
    <t xml:space="preserve">Supply and fixingof 45 Watt LED  street light fitting (make  Crompton  / philips) </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</si>
  <si>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</si>
  <si>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</si>
  <si>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 xml:space="preserve">S &amp; F of the galvaanized MS flat 25mm x 6mm earth bus bar as per GS. </t>
  </si>
  <si>
    <t>nos</t>
  </si>
  <si>
    <t>do</t>
  </si>
  <si>
    <t>mtr.</t>
  </si>
  <si>
    <r>
      <rPr>
        <b/>
        <sz val="11"/>
        <rFont val="Times New Roman"/>
        <family val="1"/>
      </rPr>
      <t>Earth Continuity Conductor</t>
    </r>
    <r>
      <rPr>
        <sz val="11"/>
        <rFont val="Times New Roman"/>
        <family val="1"/>
      </rPr>
      <t xml:space="preserve">
Solid GI wire</t>
    </r>
  </si>
  <si>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</si>
  <si>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</si>
  <si>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</si>
  <si>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</si>
  <si>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</si>
  <si>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</si>
  <si>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</si>
  <si>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</si>
  <si>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</si>
  <si>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</si>
  <si>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</si>
  <si>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</si>
  <si>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</si>
  <si>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</si>
  <si>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</si>
  <si>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</si>
  <si>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</si>
  <si>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</si>
  <si>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</si>
  <si>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</si>
  <si>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</si>
  <si>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</si>
  <si>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</si>
  <si>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</si>
  <si>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</si>
  <si>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</si>
  <si>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</si>
  <si>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</si>
  <si>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</si>
  <si>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</si>
  <si>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</si>
  <si>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</si>
  <si>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</si>
  <si>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</si>
  <si>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</si>
  <si>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</si>
  <si>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</si>
  <si>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a). In ground floor including roof.</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</si>
  <si>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</si>
  <si>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c). 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</si>
  <si>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d).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</si>
  <si>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e). In 4th Floor</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</si>
  <si>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</si>
  <si>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r>
      <rPr>
        <b/>
        <sz val="11"/>
        <rFont val="Times New Roman"/>
        <family val="1"/>
      </rPr>
      <t>GI PIPE</t>
    </r>
    <r>
      <rPr>
        <sz val="11"/>
        <rFont val="Times New Roman"/>
        <family val="1"/>
      </rPr>
      <t xml:space="preserve">
S&amp;F (ISI-M)40 mm GI Pipe</t>
    </r>
  </si>
  <si>
    <t xml:space="preserve">Dismantling sink with brackets with or without waste fittings.
(ii) Above 450 mm and upto 600 mm length </t>
  </si>
  <si>
    <r>
      <rPr>
        <b/>
        <sz val="11"/>
        <rFont val="Times New Roman"/>
        <family val="1"/>
      </rPr>
      <t>Electrical  Works</t>
    </r>
    <r>
      <rPr>
        <sz val="11"/>
        <rFont val="Times New Roman"/>
        <family val="1"/>
      </rPr>
      <t xml:space="preserve">
Dismantling the existing damaged wiring including switches, distribution bords etc. with all accessories from wall/ roof  as  directed by the EIC. 
</t>
    </r>
  </si>
  <si>
    <t>Contract No:   WBPHIDCL/ACE/NIT- 109(e)/2018-2019 (1st Call) For Sl. No. 1</t>
  </si>
  <si>
    <t>Name of Work: Renovation and up-gradation of Bagmari Police Housing Estate, Kolkata Police.</t>
  </si>
  <si>
    <t xml:space="preserve">Tender Inviting Authority: TheAdditional Chief Engineer,  W.B.P.H&amp;.I.D.Corpn. Ltd.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</si>
</sst>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Times New Roman"/>
      <family val="1"/>
    </font>
    <font>
      <sz val="10"/>
      <name val="Times New Roman"/>
      <family val="1"/>
    </font>
    <font>
      <b/>
      <sz val="10"/>
      <name val="Arial"/>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sz val="11"/>
      <color indexed="8"/>
      <name val="Times New Roman"/>
      <family val="1"/>
    </font>
    <font>
      <b/>
      <u val="single"/>
      <sz val="16"/>
      <color indexed="10"/>
      <name val="Arial"/>
      <family val="2"/>
    </font>
    <font>
      <sz val="10"/>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1"/>
      <color theme="1"/>
      <name val="Times New Roman"/>
      <family val="1"/>
    </font>
    <font>
      <sz val="10"/>
      <color theme="0"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03">
    <xf numFmtId="0" fontId="0" fillId="0" borderId="0" xfId="0" applyFont="1" applyAlignment="1">
      <alignment/>
    </xf>
    <xf numFmtId="0" fontId="3" fillId="0" borderId="0" xfId="58" applyNumberFormat="1" applyFont="1" applyFill="1" applyBorder="1" applyAlignment="1">
      <alignment vertical="center"/>
      <protection/>
    </xf>
    <xf numFmtId="0" fontId="69" fillId="0" borderId="0" xfId="58" applyNumberFormat="1" applyFont="1" applyFill="1" applyBorder="1" applyAlignment="1" applyProtection="1">
      <alignment vertical="center"/>
      <protection locked="0"/>
    </xf>
    <xf numFmtId="0" fontId="69"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0"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9"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9"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9"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9"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9" fillId="0" borderId="0" xfId="58" applyNumberFormat="1" applyFont="1" applyFill="1" applyAlignment="1" applyProtection="1">
      <alignment vertical="top"/>
      <protection/>
    </xf>
    <xf numFmtId="0" fontId="0" fillId="0" borderId="0" xfId="58" applyNumberFormat="1" applyFill="1">
      <alignment/>
      <protection/>
    </xf>
    <xf numFmtId="0" fontId="71" fillId="0" borderId="0" xfId="58" applyNumberFormat="1" applyFont="1" applyFill="1">
      <alignment/>
      <protection/>
    </xf>
    <xf numFmtId="0" fontId="72"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3"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4" fillId="33" borderId="10" xfId="64" applyNumberFormat="1" applyFont="1" applyFill="1" applyBorder="1" applyAlignment="1" applyProtection="1">
      <alignment vertical="center" wrapText="1"/>
      <protection locked="0"/>
    </xf>
    <xf numFmtId="0" fontId="75"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6" fillId="0" borderId="11" xfId="64" applyNumberFormat="1" applyFont="1" applyFill="1" applyBorder="1" applyAlignment="1">
      <alignment vertical="top"/>
      <protection/>
    </xf>
    <xf numFmtId="10" fontId="77" fillId="33" borderId="10" xfId="69" applyNumberFormat="1" applyFont="1" applyFill="1" applyBorder="1" applyAlignment="1" applyProtection="1">
      <alignment horizontal="center" vertical="center"/>
      <protection locked="0"/>
    </xf>
    <xf numFmtId="2" fontId="6" fillId="0" borderId="14"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5" xfId="58" applyNumberFormat="1" applyFont="1" applyFill="1" applyBorder="1" applyAlignment="1" applyProtection="1">
      <alignment horizontal="right" vertical="center" readingOrder="1"/>
      <protection locked="0"/>
    </xf>
    <xf numFmtId="0" fontId="2" fillId="0" borderId="16"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7" xfId="64" applyNumberFormat="1" applyFont="1" applyFill="1" applyBorder="1" applyAlignment="1">
      <alignment horizontal="right" vertical="center" readingOrder="1"/>
      <protection/>
    </xf>
    <xf numFmtId="180" fontId="2" fillId="0" borderId="17"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4" xfId="58" applyNumberFormat="1" applyFont="1" applyFill="1" applyBorder="1" applyAlignment="1">
      <alignment horizontal="center" vertical="top" wrapText="1"/>
      <protection/>
    </xf>
    <xf numFmtId="0" fontId="2" fillId="0" borderId="18" xfId="58" applyNumberFormat="1" applyFont="1" applyFill="1" applyBorder="1" applyAlignment="1">
      <alignment horizontal="center" vertical="top" wrapText="1"/>
      <protection/>
    </xf>
    <xf numFmtId="0" fontId="75" fillId="0" borderId="19"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pplyAlignment="1">
      <alignment vertical="top"/>
      <protection/>
    </xf>
    <xf numFmtId="0" fontId="2" fillId="0" borderId="20" xfId="64" applyNumberFormat="1" applyFont="1" applyFill="1" applyBorder="1" applyAlignment="1">
      <alignment horizontal="left" vertical="top"/>
      <protection/>
    </xf>
    <xf numFmtId="0" fontId="2" fillId="0" borderId="15" xfId="64" applyNumberFormat="1" applyFont="1" applyFill="1" applyBorder="1" applyAlignment="1">
      <alignment horizontal="left" vertical="top"/>
      <protection/>
    </xf>
    <xf numFmtId="0" fontId="3" fillId="0" borderId="0" xfId="64" applyNumberFormat="1" applyFont="1" applyFill="1" applyBorder="1" applyAlignment="1">
      <alignment vertical="top"/>
      <protection/>
    </xf>
    <xf numFmtId="0" fontId="6" fillId="0" borderId="21" xfId="64" applyNumberFormat="1" applyFont="1" applyFill="1" applyBorder="1" applyAlignment="1">
      <alignment vertical="top"/>
      <protection/>
    </xf>
    <xf numFmtId="0" fontId="3" fillId="0" borderId="21" xfId="64" applyNumberFormat="1" applyFont="1" applyFill="1" applyBorder="1" applyAlignment="1">
      <alignment vertical="top"/>
      <protection/>
    </xf>
    <xf numFmtId="2" fontId="6" fillId="0" borderId="15" xfId="42" applyNumberFormat="1" applyFont="1" applyFill="1" applyBorder="1" applyAlignment="1">
      <alignment vertical="top"/>
    </xf>
    <xf numFmtId="0" fontId="3" fillId="0" borderId="15" xfId="64" applyNumberFormat="1" applyFont="1" applyFill="1" applyBorder="1" applyAlignment="1">
      <alignment vertical="top" wrapText="1"/>
      <protection/>
    </xf>
    <xf numFmtId="0" fontId="2" fillId="33" borderId="11" xfId="58" applyNumberFormat="1" applyFont="1" applyFill="1" applyBorder="1" applyAlignment="1" applyProtection="1">
      <alignment horizontal="right" vertical="center" readingOrder="1"/>
      <protection locked="0"/>
    </xf>
    <xf numFmtId="2" fontId="2" fillId="0" borderId="11" xfId="64" applyNumberFormat="1" applyFont="1" applyFill="1" applyBorder="1" applyAlignment="1">
      <alignment horizontal="right" vertical="center" readingOrder="1"/>
      <protection/>
    </xf>
    <xf numFmtId="2" fontId="2" fillId="0" borderId="11" xfId="63" applyNumberFormat="1" applyFont="1" applyFill="1" applyBorder="1" applyAlignment="1">
      <alignment horizontal="right" vertical="center" readingOrder="1"/>
      <protection/>
    </xf>
    <xf numFmtId="0" fontId="78" fillId="0" borderId="18" xfId="64" applyNumberFormat="1" applyFont="1" applyFill="1" applyBorder="1" applyAlignment="1">
      <alignment horizontal="left" vertical="center" wrapText="1" readingOrder="1"/>
      <protection/>
    </xf>
    <xf numFmtId="0" fontId="18" fillId="0" borderId="11" xfId="0" applyFont="1" applyFill="1" applyBorder="1" applyAlignment="1">
      <alignment horizontal="justify" vertical="top" wrapText="1"/>
    </xf>
    <xf numFmtId="182" fontId="3" fillId="0" borderId="0" xfId="58" applyNumberFormat="1" applyFont="1" applyFill="1" applyAlignment="1">
      <alignment vertical="top"/>
      <protection/>
    </xf>
    <xf numFmtId="182" fontId="79" fillId="0" borderId="11" xfId="0" applyNumberFormat="1" applyFont="1" applyFill="1" applyBorder="1" applyAlignment="1">
      <alignment horizontal="center" vertical="center" readingOrder="1"/>
    </xf>
    <xf numFmtId="0" fontId="79" fillId="0" borderId="11" xfId="0" applyFont="1" applyFill="1" applyBorder="1" applyAlignment="1">
      <alignment horizontal="center" vertical="center" readingOrder="1"/>
    </xf>
    <xf numFmtId="2" fontId="79" fillId="0" borderId="11" xfId="0" applyNumberFormat="1" applyFont="1" applyFill="1" applyBorder="1" applyAlignment="1">
      <alignment horizontal="center" vertical="center" readingOrder="1"/>
    </xf>
    <xf numFmtId="0" fontId="19" fillId="0" borderId="11" xfId="0" applyFont="1" applyFill="1" applyBorder="1" applyAlignment="1">
      <alignment horizontal="justify" vertical="top" wrapText="1"/>
    </xf>
    <xf numFmtId="0" fontId="20" fillId="0" borderId="11" xfId="58" applyNumberFormat="1" applyFont="1" applyFill="1" applyBorder="1" applyAlignment="1" applyProtection="1">
      <alignment horizontal="right" vertical="center" readingOrder="1"/>
      <protection locked="0"/>
    </xf>
    <xf numFmtId="0" fontId="20" fillId="0" borderId="11" xfId="58" applyNumberFormat="1" applyFont="1" applyFill="1" applyBorder="1" applyAlignment="1" applyProtection="1">
      <alignment horizontal="right" vertical="center" readingOrder="1"/>
      <protection/>
    </xf>
    <xf numFmtId="0" fontId="11" fillId="0" borderId="11" xfId="64" applyNumberFormat="1" applyFont="1" applyFill="1" applyBorder="1" applyAlignment="1">
      <alignment vertical="center" readingOrder="1"/>
      <protection/>
    </xf>
    <xf numFmtId="0" fontId="11" fillId="0" borderId="11" xfId="58" applyNumberFormat="1" applyFont="1" applyFill="1" applyBorder="1" applyAlignment="1">
      <alignment vertical="center" readingOrder="1"/>
      <protection/>
    </xf>
    <xf numFmtId="0" fontId="20" fillId="0" borderId="11" xfId="58" applyNumberFormat="1" applyFont="1" applyFill="1" applyBorder="1" applyAlignment="1" applyProtection="1">
      <alignment horizontal="left" vertical="center" readingOrder="1"/>
      <protection locked="0"/>
    </xf>
    <xf numFmtId="0" fontId="20" fillId="33" borderId="11" xfId="58" applyNumberFormat="1" applyFont="1" applyFill="1" applyBorder="1" applyAlignment="1" applyProtection="1">
      <alignment horizontal="right" vertical="center" readingOrder="1"/>
      <protection locked="0"/>
    </xf>
    <xf numFmtId="0" fontId="20" fillId="0" borderId="11" xfId="58" applyNumberFormat="1" applyFont="1" applyFill="1" applyBorder="1" applyAlignment="1" applyProtection="1">
      <alignment horizontal="center" vertical="center" wrapText="1" readingOrder="1"/>
      <protection locked="0"/>
    </xf>
    <xf numFmtId="0" fontId="11" fillId="0" borderId="11" xfId="64" applyNumberFormat="1" applyFont="1" applyFill="1" applyBorder="1" applyAlignment="1">
      <alignment vertical="center" wrapText="1" readingOrder="1"/>
      <protection/>
    </xf>
    <xf numFmtId="0" fontId="11" fillId="0" borderId="0" xfId="58" applyNumberFormat="1" applyFont="1" applyFill="1" applyAlignment="1">
      <alignment vertical="top"/>
      <protection/>
    </xf>
    <xf numFmtId="0" fontId="80" fillId="0" borderId="0" xfId="58" applyNumberFormat="1" applyFont="1" applyFill="1" applyAlignment="1">
      <alignment vertical="top"/>
      <protection/>
    </xf>
    <xf numFmtId="2" fontId="79" fillId="0" borderId="11" xfId="0" applyNumberFormat="1" applyFont="1" applyFill="1" applyBorder="1" applyAlignment="1">
      <alignment horizontal="center" vertical="top" readingOrder="1"/>
    </xf>
    <xf numFmtId="0" fontId="2" fillId="0" borderId="12" xfId="58" applyNumberFormat="1" applyFont="1" applyFill="1" applyBorder="1" applyAlignment="1">
      <alignment horizontal="center" vertical="center" wrapText="1"/>
      <protection/>
    </xf>
    <xf numFmtId="0" fontId="2" fillId="0" borderId="22"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6" fillId="0" borderId="22"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81"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0"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22"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HM231"/>
  <sheetViews>
    <sheetView showGridLines="0" view="pageBreakPreview" zoomScaleNormal="60" zoomScaleSheetLayoutView="100" zoomScalePageLayoutView="0" workbookViewId="0" topLeftCell="B222">
      <selection activeCell="D229" sqref="D229"/>
    </sheetView>
  </sheetViews>
  <sheetFormatPr defaultColWidth="9.140625" defaultRowHeight="15"/>
  <cols>
    <col min="1" max="1" width="13.57421875" style="20" customWidth="1"/>
    <col min="2" max="2" width="62.8515625" style="61" customWidth="1"/>
    <col min="3" max="3" width="0.289062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5"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0.421875" style="20" hidden="1" customWidth="1"/>
    <col min="57" max="57" width="9.140625" style="20" hidden="1" customWidth="1"/>
    <col min="58" max="58" width="16.7109375" style="20" customWidth="1"/>
    <col min="59" max="59" width="10.140625" style="20" bestFit="1" customWidth="1"/>
    <col min="60" max="215" width="9.140625" style="20" customWidth="1"/>
    <col min="216" max="220" width="9.140625" style="21" customWidth="1"/>
    <col min="221" max="16384" width="9.140625" style="20" customWidth="1"/>
  </cols>
  <sheetData>
    <row r="1" spans="1:220" s="1" customFormat="1" ht="27" customHeight="1">
      <c r="A1" s="96" t="str">
        <f>B2&amp;" BoQ"</f>
        <v>Percentage BoQ</v>
      </c>
      <c r="B1" s="96"/>
      <c r="C1" s="96"/>
      <c r="D1" s="96"/>
      <c r="E1" s="96"/>
      <c r="F1" s="96"/>
      <c r="G1" s="96"/>
      <c r="H1" s="96"/>
      <c r="I1" s="96"/>
      <c r="J1" s="96"/>
      <c r="K1" s="96"/>
      <c r="L1" s="96"/>
      <c r="O1" s="2"/>
      <c r="P1" s="2"/>
      <c r="Q1" s="3"/>
      <c r="HH1" s="3"/>
      <c r="HI1" s="3"/>
      <c r="HJ1" s="3"/>
      <c r="HK1" s="3"/>
      <c r="HL1" s="3"/>
    </row>
    <row r="2" spans="1:17" s="1" customFormat="1" ht="25.5" customHeight="1" hidden="1">
      <c r="A2" s="22" t="s">
        <v>4</v>
      </c>
      <c r="B2" s="22" t="s">
        <v>61</v>
      </c>
      <c r="C2" s="22" t="s">
        <v>5</v>
      </c>
      <c r="D2" s="22" t="s">
        <v>6</v>
      </c>
      <c r="E2" s="22" t="s">
        <v>7</v>
      </c>
      <c r="J2" s="4"/>
      <c r="K2" s="4"/>
      <c r="L2" s="4"/>
      <c r="O2" s="2"/>
      <c r="P2" s="2"/>
      <c r="Q2" s="3"/>
    </row>
    <row r="3" spans="1:220" s="1" customFormat="1" ht="30" customHeight="1" hidden="1">
      <c r="A3" s="1" t="s">
        <v>66</v>
      </c>
      <c r="C3" s="1" t="s">
        <v>65</v>
      </c>
      <c r="HH3" s="3"/>
      <c r="HI3" s="3"/>
      <c r="HJ3" s="3"/>
      <c r="HK3" s="3"/>
      <c r="HL3" s="3"/>
    </row>
    <row r="4" spans="1:220" s="5" customFormat="1" ht="30.75" customHeight="1">
      <c r="A4" s="97" t="s">
        <v>504</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HH4" s="6"/>
      <c r="HI4" s="6"/>
      <c r="HJ4" s="6"/>
      <c r="HK4" s="6"/>
      <c r="HL4" s="6"/>
    </row>
    <row r="5" spans="1:220" s="5" customFormat="1" ht="30.75" customHeight="1">
      <c r="A5" s="97" t="s">
        <v>503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HH5" s="6"/>
      <c r="HI5" s="6"/>
      <c r="HJ5" s="6"/>
      <c r="HK5" s="6"/>
      <c r="HL5" s="6"/>
    </row>
    <row r="6" spans="1:220" s="5" customFormat="1" ht="30.75" customHeight="1">
      <c r="A6" s="97" t="s">
        <v>502</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HH6" s="6"/>
      <c r="HI6" s="6"/>
      <c r="HJ6" s="6"/>
      <c r="HK6" s="6"/>
      <c r="HL6" s="6"/>
    </row>
    <row r="7" spans="1:220" s="5" customFormat="1" ht="29.25" customHeight="1" hidden="1">
      <c r="A7" s="98" t="s">
        <v>8</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HH7" s="6"/>
      <c r="HI7" s="6"/>
      <c r="HJ7" s="6"/>
      <c r="HK7" s="6"/>
      <c r="HL7" s="6"/>
    </row>
    <row r="8" spans="1:220" s="7" customFormat="1" ht="37.5" customHeight="1">
      <c r="A8" s="23" t="s">
        <v>9</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HH8" s="8"/>
      <c r="HI8" s="8"/>
      <c r="HJ8" s="8"/>
      <c r="HK8" s="8"/>
      <c r="HL8" s="8"/>
    </row>
    <row r="9" spans="1:220" s="9" customFormat="1" ht="61.5" customHeight="1">
      <c r="A9" s="91" t="s">
        <v>10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HH9" s="10"/>
      <c r="HI9" s="10"/>
      <c r="HJ9" s="10"/>
      <c r="HK9" s="10"/>
      <c r="HL9" s="10"/>
    </row>
    <row r="10" spans="1:220" s="12" customFormat="1" ht="31.5" customHeight="1">
      <c r="A10" s="54" t="s">
        <v>11</v>
      </c>
      <c r="B10" s="14" t="s">
        <v>12</v>
      </c>
      <c r="C10" s="57"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H10" s="13"/>
      <c r="HI10" s="13"/>
      <c r="HJ10" s="13"/>
      <c r="HK10" s="13"/>
      <c r="HL10" s="13"/>
    </row>
    <row r="11" spans="1:220" s="12" customFormat="1" ht="67.5" customHeight="1">
      <c r="A11" s="54" t="s">
        <v>0</v>
      </c>
      <c r="B11" s="14" t="s">
        <v>17</v>
      </c>
      <c r="C11" s="57"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H11" s="13"/>
      <c r="HI11" s="13"/>
      <c r="HJ11" s="13"/>
      <c r="HK11" s="13"/>
      <c r="HL11" s="13"/>
    </row>
    <row r="12" spans="1:220" s="12" customFormat="1" ht="15">
      <c r="A12" s="55">
        <v>1</v>
      </c>
      <c r="B12" s="14">
        <v>2</v>
      </c>
      <c r="C12" s="58">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H12" s="13"/>
      <c r="HI12" s="13"/>
      <c r="HJ12" s="13"/>
      <c r="HK12" s="13"/>
      <c r="HL12" s="13"/>
    </row>
    <row r="13" spans="1:220" s="15" customFormat="1" ht="28.5" customHeight="1">
      <c r="A13" s="56">
        <v>1</v>
      </c>
      <c r="B13" s="39" t="s">
        <v>129</v>
      </c>
      <c r="C13" s="73" t="s">
        <v>34</v>
      </c>
      <c r="D13" s="40"/>
      <c r="E13" s="41"/>
      <c r="F13" s="42"/>
      <c r="G13" s="43"/>
      <c r="H13" s="43"/>
      <c r="I13" s="42"/>
      <c r="J13" s="44"/>
      <c r="K13" s="45"/>
      <c r="L13" s="45"/>
      <c r="M13" s="46"/>
      <c r="N13" s="47"/>
      <c r="O13" s="47"/>
      <c r="P13" s="48"/>
      <c r="Q13" s="47"/>
      <c r="R13" s="47"/>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1"/>
      <c r="BC13" s="52"/>
      <c r="HH13" s="16">
        <v>1</v>
      </c>
      <c r="HI13" s="16" t="s">
        <v>35</v>
      </c>
      <c r="HJ13" s="16" t="s">
        <v>36</v>
      </c>
      <c r="HK13" s="16">
        <v>10</v>
      </c>
      <c r="HL13" s="16" t="s">
        <v>37</v>
      </c>
    </row>
    <row r="14" spans="1:221" s="15" customFormat="1" ht="78.75" customHeight="1">
      <c r="A14" s="56">
        <v>2</v>
      </c>
      <c r="B14" s="74" t="s">
        <v>238</v>
      </c>
      <c r="C14" s="73" t="s">
        <v>127</v>
      </c>
      <c r="D14" s="76">
        <v>11</v>
      </c>
      <c r="E14" s="77" t="s">
        <v>239</v>
      </c>
      <c r="F14" s="78">
        <v>1062.2</v>
      </c>
      <c r="G14" s="53"/>
      <c r="H14" s="43"/>
      <c r="I14" s="42" t="s">
        <v>39</v>
      </c>
      <c r="J14" s="44">
        <f aca="true" t="shared" si="0" ref="J14:J50">IF(I14="Less(-)",-1,1)</f>
        <v>1</v>
      </c>
      <c r="K14" s="45" t="s">
        <v>62</v>
      </c>
      <c r="L14" s="45" t="s">
        <v>7</v>
      </c>
      <c r="M14" s="70"/>
      <c r="N14" s="53"/>
      <c r="O14" s="53"/>
      <c r="P14" s="49"/>
      <c r="Q14" s="53"/>
      <c r="R14" s="5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71">
        <f aca="true" t="shared" si="1" ref="BA14:BA77">total_amount_ba($B$2,$D$2,D14,F14,J14,K14,M14)</f>
        <v>11684.2</v>
      </c>
      <c r="BB14" s="72">
        <f aca="true" t="shared" si="2" ref="BB14:BB77">BA14+SUM(N14:AZ14)</f>
        <v>11684.2</v>
      </c>
      <c r="BC14" s="52" t="str">
        <f aca="true" t="shared" si="3" ref="BC14:BC50">SpellNumber(L14,BB14)</f>
        <v>INR  Eleven Thousand Six Hundred &amp; Eighty Four  and Paise Twenty Only</v>
      </c>
      <c r="BD14" s="90">
        <v>939</v>
      </c>
      <c r="BE14" s="62">
        <f>BD14*1.12*1.01</f>
        <v>1062.2</v>
      </c>
      <c r="HI14" s="16">
        <v>2</v>
      </c>
      <c r="HJ14" s="16" t="s">
        <v>35</v>
      </c>
      <c r="HK14" s="16" t="s">
        <v>42</v>
      </c>
      <c r="HL14" s="16">
        <v>10</v>
      </c>
      <c r="HM14" s="16" t="s">
        <v>38</v>
      </c>
    </row>
    <row r="15" spans="1:221" s="15" customFormat="1" ht="80.25" customHeight="1">
      <c r="A15" s="56">
        <v>3</v>
      </c>
      <c r="B15" s="74" t="s">
        <v>240</v>
      </c>
      <c r="C15" s="73" t="s">
        <v>128</v>
      </c>
      <c r="D15" s="76">
        <v>4.8</v>
      </c>
      <c r="E15" s="77" t="s">
        <v>239</v>
      </c>
      <c r="F15" s="78">
        <v>505.65</v>
      </c>
      <c r="G15" s="53"/>
      <c r="H15" s="43"/>
      <c r="I15" s="42" t="s">
        <v>39</v>
      </c>
      <c r="J15" s="44">
        <f t="shared" si="0"/>
        <v>1</v>
      </c>
      <c r="K15" s="45" t="s">
        <v>62</v>
      </c>
      <c r="L15" s="45" t="s">
        <v>7</v>
      </c>
      <c r="M15" s="70"/>
      <c r="N15" s="53"/>
      <c r="O15" s="53"/>
      <c r="P15" s="49"/>
      <c r="Q15" s="53"/>
      <c r="R15" s="5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71">
        <f t="shared" si="1"/>
        <v>2427.12</v>
      </c>
      <c r="BB15" s="72">
        <f t="shared" si="2"/>
        <v>2427.12</v>
      </c>
      <c r="BC15" s="52" t="str">
        <f t="shared" si="3"/>
        <v>INR  Two Thousand Four Hundred &amp; Twenty Seven  and Paise Twelve Only</v>
      </c>
      <c r="BD15" s="90">
        <v>447</v>
      </c>
      <c r="BE15" s="62">
        <f aca="true" t="shared" si="4" ref="BE15:BE78">BD15*1.12*1.01</f>
        <v>505.65</v>
      </c>
      <c r="HI15" s="16">
        <v>2</v>
      </c>
      <c r="HJ15" s="16" t="s">
        <v>35</v>
      </c>
      <c r="HK15" s="16" t="s">
        <v>42</v>
      </c>
      <c r="HL15" s="16">
        <v>10</v>
      </c>
      <c r="HM15" s="16" t="s">
        <v>38</v>
      </c>
    </row>
    <row r="16" spans="1:221" s="15" customFormat="1" ht="78" customHeight="1">
      <c r="A16" s="56">
        <v>4</v>
      </c>
      <c r="B16" s="74" t="s">
        <v>242</v>
      </c>
      <c r="C16" s="73" t="s">
        <v>41</v>
      </c>
      <c r="D16" s="76">
        <v>3.2</v>
      </c>
      <c r="E16" s="77" t="s">
        <v>239</v>
      </c>
      <c r="F16" s="78">
        <v>562.21</v>
      </c>
      <c r="G16" s="53"/>
      <c r="H16" s="43"/>
      <c r="I16" s="42" t="s">
        <v>39</v>
      </c>
      <c r="J16" s="44">
        <v>1</v>
      </c>
      <c r="K16" s="45" t="s">
        <v>62</v>
      </c>
      <c r="L16" s="45" t="s">
        <v>7</v>
      </c>
      <c r="M16" s="70"/>
      <c r="N16" s="53"/>
      <c r="O16" s="53"/>
      <c r="P16" s="49"/>
      <c r="Q16" s="53"/>
      <c r="R16" s="5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71">
        <f t="shared" si="1"/>
        <v>1799.07</v>
      </c>
      <c r="BB16" s="72">
        <f t="shared" si="2"/>
        <v>1799.07</v>
      </c>
      <c r="BC16" s="52" t="s">
        <v>241</v>
      </c>
      <c r="BD16" s="90">
        <v>497</v>
      </c>
      <c r="BE16" s="62">
        <f t="shared" si="4"/>
        <v>562.21</v>
      </c>
      <c r="HI16" s="16">
        <v>2</v>
      </c>
      <c r="HJ16" s="16" t="s">
        <v>35</v>
      </c>
      <c r="HK16" s="16" t="s">
        <v>42</v>
      </c>
      <c r="HL16" s="16">
        <v>10</v>
      </c>
      <c r="HM16" s="16" t="s">
        <v>38</v>
      </c>
    </row>
    <row r="17" spans="1:221" s="15" customFormat="1" ht="81" customHeight="1">
      <c r="A17" s="56">
        <v>5</v>
      </c>
      <c r="B17" s="74" t="s">
        <v>243</v>
      </c>
      <c r="C17" s="73" t="s">
        <v>43</v>
      </c>
      <c r="D17" s="76">
        <v>3.5</v>
      </c>
      <c r="E17" s="77" t="s">
        <v>239</v>
      </c>
      <c r="F17" s="78">
        <v>618.77</v>
      </c>
      <c r="G17" s="53"/>
      <c r="H17" s="43"/>
      <c r="I17" s="42" t="s">
        <v>39</v>
      </c>
      <c r="J17" s="44">
        <v>1</v>
      </c>
      <c r="K17" s="45" t="s">
        <v>62</v>
      </c>
      <c r="L17" s="45" t="s">
        <v>7</v>
      </c>
      <c r="M17" s="70"/>
      <c r="N17" s="53"/>
      <c r="O17" s="53"/>
      <c r="P17" s="49"/>
      <c r="Q17" s="53"/>
      <c r="R17" s="5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71">
        <f t="shared" si="1"/>
        <v>2165.7</v>
      </c>
      <c r="BB17" s="72">
        <f t="shared" si="2"/>
        <v>2165.7</v>
      </c>
      <c r="BC17" s="52" t="s">
        <v>241</v>
      </c>
      <c r="BD17" s="90">
        <v>547</v>
      </c>
      <c r="BE17" s="62">
        <f t="shared" si="4"/>
        <v>618.77</v>
      </c>
      <c r="HI17" s="16">
        <v>2</v>
      </c>
      <c r="HJ17" s="16" t="s">
        <v>35</v>
      </c>
      <c r="HK17" s="16" t="s">
        <v>42</v>
      </c>
      <c r="HL17" s="16">
        <v>10</v>
      </c>
      <c r="HM17" s="16" t="s">
        <v>38</v>
      </c>
    </row>
    <row r="18" spans="1:221" s="15" customFormat="1" ht="80.25" customHeight="1">
      <c r="A18" s="56">
        <v>6</v>
      </c>
      <c r="B18" s="74" t="s">
        <v>244</v>
      </c>
      <c r="C18" s="73" t="s">
        <v>46</v>
      </c>
      <c r="D18" s="76">
        <v>3.5</v>
      </c>
      <c r="E18" s="77" t="s">
        <v>239</v>
      </c>
      <c r="F18" s="78">
        <v>675.33</v>
      </c>
      <c r="G18" s="53"/>
      <c r="H18" s="43"/>
      <c r="I18" s="42" t="s">
        <v>39</v>
      </c>
      <c r="J18" s="44">
        <v>1</v>
      </c>
      <c r="K18" s="45" t="s">
        <v>62</v>
      </c>
      <c r="L18" s="45" t="s">
        <v>7</v>
      </c>
      <c r="M18" s="70"/>
      <c r="N18" s="53"/>
      <c r="O18" s="53"/>
      <c r="P18" s="49"/>
      <c r="Q18" s="53"/>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71">
        <f t="shared" si="1"/>
        <v>2363.66</v>
      </c>
      <c r="BB18" s="72">
        <f t="shared" si="2"/>
        <v>2363.66</v>
      </c>
      <c r="BC18" s="52" t="s">
        <v>241</v>
      </c>
      <c r="BD18" s="90">
        <v>597</v>
      </c>
      <c r="BE18" s="62">
        <f t="shared" si="4"/>
        <v>675.33</v>
      </c>
      <c r="HI18" s="16">
        <v>2</v>
      </c>
      <c r="HJ18" s="16" t="s">
        <v>35</v>
      </c>
      <c r="HK18" s="16" t="s">
        <v>42</v>
      </c>
      <c r="HL18" s="16">
        <v>10</v>
      </c>
      <c r="HM18" s="16" t="s">
        <v>38</v>
      </c>
    </row>
    <row r="19" spans="1:221" s="15" customFormat="1" ht="79.5" customHeight="1">
      <c r="A19" s="56">
        <v>7</v>
      </c>
      <c r="B19" s="74" t="s">
        <v>245</v>
      </c>
      <c r="C19" s="73" t="s">
        <v>47</v>
      </c>
      <c r="D19" s="76">
        <v>4.3</v>
      </c>
      <c r="E19" s="77" t="s">
        <v>239</v>
      </c>
      <c r="F19" s="78">
        <v>731.89</v>
      </c>
      <c r="G19" s="53"/>
      <c r="H19" s="43"/>
      <c r="I19" s="42" t="s">
        <v>39</v>
      </c>
      <c r="J19" s="44">
        <v>1</v>
      </c>
      <c r="K19" s="45" t="s">
        <v>62</v>
      </c>
      <c r="L19" s="45" t="s">
        <v>7</v>
      </c>
      <c r="M19" s="70"/>
      <c r="N19" s="53"/>
      <c r="O19" s="53"/>
      <c r="P19" s="49"/>
      <c r="Q19" s="53"/>
      <c r="R19" s="5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71">
        <f t="shared" si="1"/>
        <v>3147.13</v>
      </c>
      <c r="BB19" s="72">
        <f t="shared" si="2"/>
        <v>3147.13</v>
      </c>
      <c r="BC19" s="52" t="s">
        <v>241</v>
      </c>
      <c r="BD19" s="90">
        <v>647</v>
      </c>
      <c r="BE19" s="62">
        <f t="shared" si="4"/>
        <v>731.89</v>
      </c>
      <c r="HI19" s="16">
        <v>2</v>
      </c>
      <c r="HJ19" s="16" t="s">
        <v>35</v>
      </c>
      <c r="HK19" s="16" t="s">
        <v>42</v>
      </c>
      <c r="HL19" s="16">
        <v>10</v>
      </c>
      <c r="HM19" s="16" t="s">
        <v>38</v>
      </c>
    </row>
    <row r="20" spans="1:221" s="15" customFormat="1" ht="63.75" customHeight="1">
      <c r="A20" s="56">
        <v>8</v>
      </c>
      <c r="B20" s="74" t="s">
        <v>246</v>
      </c>
      <c r="C20" s="73" t="s">
        <v>48</v>
      </c>
      <c r="D20" s="76">
        <v>5</v>
      </c>
      <c r="E20" s="77" t="s">
        <v>239</v>
      </c>
      <c r="F20" s="78">
        <v>2212.63</v>
      </c>
      <c r="G20" s="53"/>
      <c r="H20" s="43"/>
      <c r="I20" s="42" t="s">
        <v>39</v>
      </c>
      <c r="J20" s="44">
        <f>IF(I20="Less(-)",-1,1)</f>
        <v>1</v>
      </c>
      <c r="K20" s="45" t="s">
        <v>62</v>
      </c>
      <c r="L20" s="45" t="s">
        <v>7</v>
      </c>
      <c r="M20" s="70"/>
      <c r="N20" s="53"/>
      <c r="O20" s="53"/>
      <c r="P20" s="49"/>
      <c r="Q20" s="53"/>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71">
        <f t="shared" si="1"/>
        <v>11063.15</v>
      </c>
      <c r="BB20" s="72">
        <f t="shared" si="2"/>
        <v>11063.15</v>
      </c>
      <c r="BC20" s="52" t="str">
        <f>SpellNumber(L20,BB20)</f>
        <v>INR  Eleven Thousand  &amp;Sixty Three  and Paise Fifteen Only</v>
      </c>
      <c r="BD20" s="90">
        <v>1956</v>
      </c>
      <c r="BE20" s="62">
        <f t="shared" si="4"/>
        <v>2212.63</v>
      </c>
      <c r="HI20" s="16">
        <v>2</v>
      </c>
      <c r="HJ20" s="16" t="s">
        <v>35</v>
      </c>
      <c r="HK20" s="16" t="s">
        <v>42</v>
      </c>
      <c r="HL20" s="16">
        <v>10</v>
      </c>
      <c r="HM20" s="16" t="s">
        <v>38</v>
      </c>
    </row>
    <row r="21" spans="1:221" s="15" customFormat="1" ht="63.75" customHeight="1">
      <c r="A21" s="56">
        <v>9</v>
      </c>
      <c r="B21" s="74" t="s">
        <v>247</v>
      </c>
      <c r="C21" s="73" t="s">
        <v>49</v>
      </c>
      <c r="D21" s="76">
        <v>4.5</v>
      </c>
      <c r="E21" s="77" t="s">
        <v>239</v>
      </c>
      <c r="F21" s="78">
        <v>2269.19</v>
      </c>
      <c r="G21" s="53"/>
      <c r="H21" s="43"/>
      <c r="I21" s="42" t="s">
        <v>39</v>
      </c>
      <c r="J21" s="44">
        <v>1</v>
      </c>
      <c r="K21" s="45" t="s">
        <v>62</v>
      </c>
      <c r="L21" s="45" t="s">
        <v>7</v>
      </c>
      <c r="M21" s="70"/>
      <c r="N21" s="53"/>
      <c r="O21" s="53"/>
      <c r="P21" s="49"/>
      <c r="Q21" s="53"/>
      <c r="R21" s="5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1">
        <f t="shared" si="1"/>
        <v>10211.36</v>
      </c>
      <c r="BB21" s="72">
        <f t="shared" si="2"/>
        <v>10211.36</v>
      </c>
      <c r="BC21" s="52" t="s">
        <v>241</v>
      </c>
      <c r="BD21" s="90">
        <v>2006</v>
      </c>
      <c r="BE21" s="62">
        <f t="shared" si="4"/>
        <v>2269.19</v>
      </c>
      <c r="HI21" s="16">
        <v>2</v>
      </c>
      <c r="HJ21" s="16" t="s">
        <v>35</v>
      </c>
      <c r="HK21" s="16" t="s">
        <v>42</v>
      </c>
      <c r="HL21" s="16">
        <v>10</v>
      </c>
      <c r="HM21" s="16" t="s">
        <v>38</v>
      </c>
    </row>
    <row r="22" spans="1:221" s="15" customFormat="1" ht="63.75" customHeight="1">
      <c r="A22" s="56">
        <v>10</v>
      </c>
      <c r="B22" s="74" t="s">
        <v>248</v>
      </c>
      <c r="C22" s="73" t="s">
        <v>50</v>
      </c>
      <c r="D22" s="76">
        <v>4.35</v>
      </c>
      <c r="E22" s="77" t="s">
        <v>239</v>
      </c>
      <c r="F22" s="78">
        <v>2325.75</v>
      </c>
      <c r="G22" s="53"/>
      <c r="H22" s="43"/>
      <c r="I22" s="42" t="s">
        <v>39</v>
      </c>
      <c r="J22" s="44">
        <v>1</v>
      </c>
      <c r="K22" s="45" t="s">
        <v>62</v>
      </c>
      <c r="L22" s="45" t="s">
        <v>7</v>
      </c>
      <c r="M22" s="70"/>
      <c r="N22" s="53"/>
      <c r="O22" s="53"/>
      <c r="P22" s="49"/>
      <c r="Q22" s="53"/>
      <c r="R22" s="5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71">
        <f t="shared" si="1"/>
        <v>10117.01</v>
      </c>
      <c r="BB22" s="72">
        <f t="shared" si="2"/>
        <v>10117.01</v>
      </c>
      <c r="BC22" s="52" t="s">
        <v>241</v>
      </c>
      <c r="BD22" s="90">
        <v>2056</v>
      </c>
      <c r="BE22" s="62">
        <f t="shared" si="4"/>
        <v>2325.75</v>
      </c>
      <c r="HI22" s="16">
        <v>2</v>
      </c>
      <c r="HJ22" s="16" t="s">
        <v>35</v>
      </c>
      <c r="HK22" s="16" t="s">
        <v>42</v>
      </c>
      <c r="HL22" s="16">
        <v>10</v>
      </c>
      <c r="HM22" s="16" t="s">
        <v>38</v>
      </c>
    </row>
    <row r="23" spans="1:221" s="15" customFormat="1" ht="63.75" customHeight="1">
      <c r="A23" s="56">
        <v>11</v>
      </c>
      <c r="B23" s="74" t="s">
        <v>249</v>
      </c>
      <c r="C23" s="73" t="s">
        <v>51</v>
      </c>
      <c r="D23" s="76">
        <v>4.6</v>
      </c>
      <c r="E23" s="77" t="s">
        <v>239</v>
      </c>
      <c r="F23" s="78">
        <v>2382.31</v>
      </c>
      <c r="G23" s="53"/>
      <c r="H23" s="43"/>
      <c r="I23" s="42" t="s">
        <v>39</v>
      </c>
      <c r="J23" s="44">
        <v>1</v>
      </c>
      <c r="K23" s="45" t="s">
        <v>62</v>
      </c>
      <c r="L23" s="45" t="s">
        <v>7</v>
      </c>
      <c r="M23" s="70"/>
      <c r="N23" s="53"/>
      <c r="O23" s="53"/>
      <c r="P23" s="49"/>
      <c r="Q23" s="53"/>
      <c r="R23" s="5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71">
        <f t="shared" si="1"/>
        <v>10958.63</v>
      </c>
      <c r="BB23" s="72">
        <f t="shared" si="2"/>
        <v>10958.63</v>
      </c>
      <c r="BC23" s="52" t="s">
        <v>241</v>
      </c>
      <c r="BD23" s="90">
        <v>2106</v>
      </c>
      <c r="BE23" s="62">
        <f t="shared" si="4"/>
        <v>2382.31</v>
      </c>
      <c r="HI23" s="16">
        <v>2</v>
      </c>
      <c r="HJ23" s="16" t="s">
        <v>35</v>
      </c>
      <c r="HK23" s="16" t="s">
        <v>42</v>
      </c>
      <c r="HL23" s="16">
        <v>10</v>
      </c>
      <c r="HM23" s="16" t="s">
        <v>38</v>
      </c>
    </row>
    <row r="24" spans="1:221" s="15" customFormat="1" ht="63.75" customHeight="1">
      <c r="A24" s="56">
        <v>12</v>
      </c>
      <c r="B24" s="74" t="s">
        <v>250</v>
      </c>
      <c r="C24" s="73" t="s">
        <v>52</v>
      </c>
      <c r="D24" s="76">
        <v>6</v>
      </c>
      <c r="E24" s="77" t="s">
        <v>239</v>
      </c>
      <c r="F24" s="78">
        <v>2438.87</v>
      </c>
      <c r="G24" s="53"/>
      <c r="H24" s="43"/>
      <c r="I24" s="42" t="s">
        <v>39</v>
      </c>
      <c r="J24" s="44">
        <v>1</v>
      </c>
      <c r="K24" s="45" t="s">
        <v>62</v>
      </c>
      <c r="L24" s="45" t="s">
        <v>7</v>
      </c>
      <c r="M24" s="70"/>
      <c r="N24" s="53"/>
      <c r="O24" s="53"/>
      <c r="P24" s="49"/>
      <c r="Q24" s="53"/>
      <c r="R24" s="5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71">
        <f t="shared" si="1"/>
        <v>14633.22</v>
      </c>
      <c r="BB24" s="72">
        <f t="shared" si="2"/>
        <v>14633.22</v>
      </c>
      <c r="BC24" s="52" t="s">
        <v>241</v>
      </c>
      <c r="BD24" s="90">
        <v>2156</v>
      </c>
      <c r="BE24" s="62">
        <f t="shared" si="4"/>
        <v>2438.87</v>
      </c>
      <c r="HI24" s="16">
        <v>2</v>
      </c>
      <c r="HJ24" s="16" t="s">
        <v>35</v>
      </c>
      <c r="HK24" s="16" t="s">
        <v>42</v>
      </c>
      <c r="HL24" s="16">
        <v>10</v>
      </c>
      <c r="HM24" s="16" t="s">
        <v>38</v>
      </c>
    </row>
    <row r="25" spans="1:221" s="15" customFormat="1" ht="78.75" customHeight="1">
      <c r="A25" s="56">
        <v>13</v>
      </c>
      <c r="B25" s="74" t="s">
        <v>251</v>
      </c>
      <c r="C25" s="73" t="s">
        <v>53</v>
      </c>
      <c r="D25" s="76">
        <v>485.782</v>
      </c>
      <c r="E25" s="77" t="s">
        <v>271</v>
      </c>
      <c r="F25" s="78">
        <v>13.57</v>
      </c>
      <c r="G25" s="53"/>
      <c r="H25" s="43"/>
      <c r="I25" s="42" t="s">
        <v>39</v>
      </c>
      <c r="J25" s="44">
        <f t="shared" si="0"/>
        <v>1</v>
      </c>
      <c r="K25" s="45" t="s">
        <v>62</v>
      </c>
      <c r="L25" s="45" t="s">
        <v>7</v>
      </c>
      <c r="M25" s="70"/>
      <c r="N25" s="53"/>
      <c r="O25" s="53"/>
      <c r="P25" s="49"/>
      <c r="Q25" s="53"/>
      <c r="R25" s="5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71">
        <f t="shared" si="1"/>
        <v>6592.06</v>
      </c>
      <c r="BB25" s="72">
        <f t="shared" si="2"/>
        <v>6592.06</v>
      </c>
      <c r="BC25" s="52" t="str">
        <f t="shared" si="3"/>
        <v>INR  Six Thousand Five Hundred &amp; Ninety Two  and Paise Six Only</v>
      </c>
      <c r="BD25" s="90">
        <v>12</v>
      </c>
      <c r="BE25" s="62">
        <f t="shared" si="4"/>
        <v>13.57</v>
      </c>
      <c r="BG25" s="75"/>
      <c r="HI25" s="16">
        <v>2</v>
      </c>
      <c r="HJ25" s="16" t="s">
        <v>35</v>
      </c>
      <c r="HK25" s="16" t="s">
        <v>42</v>
      </c>
      <c r="HL25" s="16">
        <v>10</v>
      </c>
      <c r="HM25" s="16" t="s">
        <v>38</v>
      </c>
    </row>
    <row r="26" spans="1:221" s="15" customFormat="1" ht="63" customHeight="1">
      <c r="A26" s="56">
        <v>14</v>
      </c>
      <c r="B26" s="74" t="s">
        <v>252</v>
      </c>
      <c r="C26" s="73" t="s">
        <v>54</v>
      </c>
      <c r="D26" s="76">
        <v>7741.75</v>
      </c>
      <c r="E26" s="77" t="s">
        <v>271</v>
      </c>
      <c r="F26" s="78">
        <v>21.49</v>
      </c>
      <c r="G26" s="53"/>
      <c r="H26" s="43"/>
      <c r="I26" s="42" t="s">
        <v>39</v>
      </c>
      <c r="J26" s="44">
        <f t="shared" si="0"/>
        <v>1</v>
      </c>
      <c r="K26" s="45" t="s">
        <v>62</v>
      </c>
      <c r="L26" s="45" t="s">
        <v>7</v>
      </c>
      <c r="M26" s="70"/>
      <c r="N26" s="53"/>
      <c r="O26" s="53"/>
      <c r="P26" s="49"/>
      <c r="Q26" s="53"/>
      <c r="R26" s="5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71">
        <f t="shared" si="1"/>
        <v>166370.21</v>
      </c>
      <c r="BB26" s="72">
        <f t="shared" si="2"/>
        <v>166370.21</v>
      </c>
      <c r="BC26" s="52" t="str">
        <f t="shared" si="3"/>
        <v>INR  One Lakh Sixty Six Thousand Three Hundred &amp; Seventy  and Paise Twenty One Only</v>
      </c>
      <c r="BD26" s="90">
        <v>19</v>
      </c>
      <c r="BE26" s="62">
        <f t="shared" si="4"/>
        <v>21.49</v>
      </c>
      <c r="BG26" s="75"/>
      <c r="HI26" s="16">
        <v>2</v>
      </c>
      <c r="HJ26" s="16" t="s">
        <v>35</v>
      </c>
      <c r="HK26" s="16" t="s">
        <v>42</v>
      </c>
      <c r="HL26" s="16">
        <v>10</v>
      </c>
      <c r="HM26" s="16" t="s">
        <v>38</v>
      </c>
    </row>
    <row r="27" spans="1:221" s="15" customFormat="1" ht="78.75" customHeight="1">
      <c r="A27" s="56">
        <v>15</v>
      </c>
      <c r="B27" s="74" t="s">
        <v>269</v>
      </c>
      <c r="C27" s="73" t="s">
        <v>55</v>
      </c>
      <c r="D27" s="76">
        <v>640.835</v>
      </c>
      <c r="E27" s="77" t="s">
        <v>239</v>
      </c>
      <c r="F27" s="78">
        <v>187.78</v>
      </c>
      <c r="G27" s="53"/>
      <c r="H27" s="43"/>
      <c r="I27" s="42" t="s">
        <v>39</v>
      </c>
      <c r="J27" s="44">
        <f t="shared" si="0"/>
        <v>1</v>
      </c>
      <c r="K27" s="45" t="s">
        <v>62</v>
      </c>
      <c r="L27" s="45" t="s">
        <v>7</v>
      </c>
      <c r="M27" s="70"/>
      <c r="N27" s="53"/>
      <c r="O27" s="53"/>
      <c r="P27" s="49"/>
      <c r="Q27" s="53"/>
      <c r="R27" s="5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71">
        <f t="shared" si="1"/>
        <v>120336</v>
      </c>
      <c r="BB27" s="72">
        <f t="shared" si="2"/>
        <v>120336</v>
      </c>
      <c r="BC27" s="52" t="str">
        <f t="shared" si="3"/>
        <v>INR  One Lakh Twenty Thousand Three Hundred &amp; Thirty Six  Only</v>
      </c>
      <c r="BD27" s="90">
        <v>166</v>
      </c>
      <c r="BE27" s="62">
        <f t="shared" si="4"/>
        <v>187.78</v>
      </c>
      <c r="HI27" s="16">
        <v>2</v>
      </c>
      <c r="HJ27" s="16" t="s">
        <v>35</v>
      </c>
      <c r="HK27" s="16" t="s">
        <v>42</v>
      </c>
      <c r="HL27" s="16">
        <v>10</v>
      </c>
      <c r="HM27" s="16" t="s">
        <v>38</v>
      </c>
    </row>
    <row r="28" spans="1:221" s="15" customFormat="1" ht="81.75" customHeight="1">
      <c r="A28" s="56">
        <v>16</v>
      </c>
      <c r="B28" s="74" t="s">
        <v>253</v>
      </c>
      <c r="C28" s="73" t="s">
        <v>56</v>
      </c>
      <c r="D28" s="76">
        <v>45</v>
      </c>
      <c r="E28" s="77" t="s">
        <v>134</v>
      </c>
      <c r="F28" s="78">
        <v>67.87</v>
      </c>
      <c r="G28" s="53"/>
      <c r="H28" s="43"/>
      <c r="I28" s="42" t="s">
        <v>39</v>
      </c>
      <c r="J28" s="44">
        <f t="shared" si="0"/>
        <v>1</v>
      </c>
      <c r="K28" s="45" t="s">
        <v>62</v>
      </c>
      <c r="L28" s="45" t="s">
        <v>7</v>
      </c>
      <c r="M28" s="70"/>
      <c r="N28" s="53"/>
      <c r="O28" s="53"/>
      <c r="P28" s="49"/>
      <c r="Q28" s="53"/>
      <c r="R28" s="5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71">
        <f t="shared" si="1"/>
        <v>3054.15</v>
      </c>
      <c r="BB28" s="72">
        <f t="shared" si="2"/>
        <v>3054.15</v>
      </c>
      <c r="BC28" s="52" t="str">
        <f t="shared" si="3"/>
        <v>INR  Three Thousand  &amp;Fifty Four  and Paise Fifteen Only</v>
      </c>
      <c r="BD28" s="90">
        <v>60</v>
      </c>
      <c r="BE28" s="62">
        <f t="shared" si="4"/>
        <v>67.87</v>
      </c>
      <c r="HI28" s="16">
        <v>2</v>
      </c>
      <c r="HJ28" s="16" t="s">
        <v>35</v>
      </c>
      <c r="HK28" s="16" t="s">
        <v>42</v>
      </c>
      <c r="HL28" s="16">
        <v>10</v>
      </c>
      <c r="HM28" s="16" t="s">
        <v>38</v>
      </c>
    </row>
    <row r="29" spans="1:221" s="15" customFormat="1" ht="38.25" customHeight="1">
      <c r="A29" s="56">
        <v>17</v>
      </c>
      <c r="B29" s="74" t="s">
        <v>254</v>
      </c>
      <c r="C29" s="73" t="s">
        <v>57</v>
      </c>
      <c r="D29" s="76">
        <v>4590</v>
      </c>
      <c r="E29" s="77" t="s">
        <v>272</v>
      </c>
      <c r="F29" s="78">
        <v>10.18</v>
      </c>
      <c r="G29" s="53"/>
      <c r="H29" s="43"/>
      <c r="I29" s="42" t="s">
        <v>39</v>
      </c>
      <c r="J29" s="44">
        <f t="shared" si="0"/>
        <v>1</v>
      </c>
      <c r="K29" s="45" t="s">
        <v>62</v>
      </c>
      <c r="L29" s="45" t="s">
        <v>7</v>
      </c>
      <c r="M29" s="70"/>
      <c r="N29" s="53"/>
      <c r="O29" s="53"/>
      <c r="P29" s="49"/>
      <c r="Q29" s="53"/>
      <c r="R29" s="5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71">
        <f t="shared" si="1"/>
        <v>46726.2</v>
      </c>
      <c r="BB29" s="72">
        <f t="shared" si="2"/>
        <v>46726.2</v>
      </c>
      <c r="BC29" s="52" t="str">
        <f t="shared" si="3"/>
        <v>INR  Forty Six Thousand Seven Hundred &amp; Twenty Six  and Paise Twenty Only</v>
      </c>
      <c r="BD29" s="90">
        <v>9</v>
      </c>
      <c r="BE29" s="62">
        <f t="shared" si="4"/>
        <v>10.18</v>
      </c>
      <c r="HI29" s="16">
        <v>2</v>
      </c>
      <c r="HJ29" s="16" t="s">
        <v>35</v>
      </c>
      <c r="HK29" s="16" t="s">
        <v>42</v>
      </c>
      <c r="HL29" s="16">
        <v>10</v>
      </c>
      <c r="HM29" s="16" t="s">
        <v>38</v>
      </c>
    </row>
    <row r="30" spans="1:221" s="15" customFormat="1" ht="65.25" customHeight="1">
      <c r="A30" s="56">
        <v>18</v>
      </c>
      <c r="B30" s="74" t="s">
        <v>255</v>
      </c>
      <c r="C30" s="73" t="s">
        <v>58</v>
      </c>
      <c r="D30" s="76">
        <v>20</v>
      </c>
      <c r="E30" s="77" t="s">
        <v>271</v>
      </c>
      <c r="F30" s="78">
        <v>256.78</v>
      </c>
      <c r="G30" s="53"/>
      <c r="H30" s="43"/>
      <c r="I30" s="42" t="s">
        <v>39</v>
      </c>
      <c r="J30" s="44">
        <f t="shared" si="0"/>
        <v>1</v>
      </c>
      <c r="K30" s="45" t="s">
        <v>62</v>
      </c>
      <c r="L30" s="45" t="s">
        <v>7</v>
      </c>
      <c r="M30" s="70"/>
      <c r="N30" s="53"/>
      <c r="O30" s="53"/>
      <c r="P30" s="49"/>
      <c r="Q30" s="53"/>
      <c r="R30" s="5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71">
        <f t="shared" si="1"/>
        <v>5135.6</v>
      </c>
      <c r="BB30" s="72">
        <f t="shared" si="2"/>
        <v>5135.6</v>
      </c>
      <c r="BC30" s="52" t="str">
        <f t="shared" si="3"/>
        <v>INR  Five Thousand One Hundred &amp; Thirty Five  and Paise Sixty Only</v>
      </c>
      <c r="BD30" s="90">
        <v>227</v>
      </c>
      <c r="BE30" s="62">
        <f t="shared" si="4"/>
        <v>256.78</v>
      </c>
      <c r="HI30" s="16">
        <v>2</v>
      </c>
      <c r="HJ30" s="16" t="s">
        <v>35</v>
      </c>
      <c r="HK30" s="16" t="s">
        <v>42</v>
      </c>
      <c r="HL30" s="16">
        <v>10</v>
      </c>
      <c r="HM30" s="16" t="s">
        <v>38</v>
      </c>
    </row>
    <row r="31" spans="1:221" s="15" customFormat="1" ht="78.75" customHeight="1">
      <c r="A31" s="56">
        <v>19</v>
      </c>
      <c r="B31" s="74" t="s">
        <v>256</v>
      </c>
      <c r="C31" s="73" t="s">
        <v>68</v>
      </c>
      <c r="D31" s="76">
        <v>40</v>
      </c>
      <c r="E31" s="77" t="s">
        <v>271</v>
      </c>
      <c r="F31" s="78">
        <v>428.72</v>
      </c>
      <c r="G31" s="53"/>
      <c r="H31" s="43"/>
      <c r="I31" s="42" t="s">
        <v>39</v>
      </c>
      <c r="J31" s="44">
        <f t="shared" si="0"/>
        <v>1</v>
      </c>
      <c r="K31" s="45" t="s">
        <v>62</v>
      </c>
      <c r="L31" s="45" t="s">
        <v>7</v>
      </c>
      <c r="M31" s="70"/>
      <c r="N31" s="53"/>
      <c r="O31" s="53"/>
      <c r="P31" s="49"/>
      <c r="Q31" s="53"/>
      <c r="R31" s="53"/>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71">
        <f t="shared" si="1"/>
        <v>17148.8</v>
      </c>
      <c r="BB31" s="72">
        <f t="shared" si="2"/>
        <v>17148.8</v>
      </c>
      <c r="BC31" s="52" t="str">
        <f t="shared" si="3"/>
        <v>INR  Seventeen Thousand One Hundred &amp; Forty Eight  and Paise Eighty Only</v>
      </c>
      <c r="BD31" s="90">
        <v>379</v>
      </c>
      <c r="BE31" s="62">
        <f t="shared" si="4"/>
        <v>428.72</v>
      </c>
      <c r="HI31" s="16">
        <v>3</v>
      </c>
      <c r="HJ31" s="16" t="s">
        <v>44</v>
      </c>
      <c r="HK31" s="16" t="s">
        <v>45</v>
      </c>
      <c r="HL31" s="16">
        <v>10</v>
      </c>
      <c r="HM31" s="16" t="s">
        <v>38</v>
      </c>
    </row>
    <row r="32" spans="1:221" s="15" customFormat="1" ht="36.75" customHeight="1">
      <c r="A32" s="56">
        <v>20</v>
      </c>
      <c r="B32" s="74" t="s">
        <v>257</v>
      </c>
      <c r="C32" s="73" t="s">
        <v>69</v>
      </c>
      <c r="D32" s="76">
        <v>40</v>
      </c>
      <c r="E32" s="77" t="s">
        <v>271</v>
      </c>
      <c r="F32" s="78">
        <v>19.23</v>
      </c>
      <c r="G32" s="53"/>
      <c r="H32" s="43"/>
      <c r="I32" s="42" t="s">
        <v>39</v>
      </c>
      <c r="J32" s="44">
        <f t="shared" si="0"/>
        <v>1</v>
      </c>
      <c r="K32" s="45" t="s">
        <v>62</v>
      </c>
      <c r="L32" s="45" t="s">
        <v>7</v>
      </c>
      <c r="M32" s="70"/>
      <c r="N32" s="53"/>
      <c r="O32" s="53"/>
      <c r="P32" s="49"/>
      <c r="Q32" s="53"/>
      <c r="R32" s="53"/>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71">
        <f t="shared" si="1"/>
        <v>769.2</v>
      </c>
      <c r="BB32" s="72">
        <f t="shared" si="2"/>
        <v>769.2</v>
      </c>
      <c r="BC32" s="52" t="str">
        <f t="shared" si="3"/>
        <v>INR  Seven Hundred &amp; Sixty Nine  and Paise Twenty Only</v>
      </c>
      <c r="BD32" s="90">
        <v>17</v>
      </c>
      <c r="BE32" s="62">
        <f t="shared" si="4"/>
        <v>19.23</v>
      </c>
      <c r="HI32" s="16"/>
      <c r="HJ32" s="16"/>
      <c r="HK32" s="16"/>
      <c r="HL32" s="16"/>
      <c r="HM32" s="16"/>
    </row>
    <row r="33" spans="1:221" s="15" customFormat="1" ht="81" customHeight="1">
      <c r="A33" s="56">
        <v>21</v>
      </c>
      <c r="B33" s="74" t="s">
        <v>258</v>
      </c>
      <c r="C33" s="73" t="s">
        <v>70</v>
      </c>
      <c r="D33" s="76">
        <v>160</v>
      </c>
      <c r="E33" s="77" t="s">
        <v>134</v>
      </c>
      <c r="F33" s="78">
        <v>111.99</v>
      </c>
      <c r="G33" s="53"/>
      <c r="H33" s="43"/>
      <c r="I33" s="42" t="s">
        <v>39</v>
      </c>
      <c r="J33" s="44">
        <f t="shared" si="0"/>
        <v>1</v>
      </c>
      <c r="K33" s="45" t="s">
        <v>62</v>
      </c>
      <c r="L33" s="45" t="s">
        <v>7</v>
      </c>
      <c r="M33" s="70"/>
      <c r="N33" s="53"/>
      <c r="O33" s="53"/>
      <c r="P33" s="49"/>
      <c r="Q33" s="53"/>
      <c r="R33" s="53"/>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71">
        <f t="shared" si="1"/>
        <v>17918.4</v>
      </c>
      <c r="BB33" s="72">
        <f t="shared" si="2"/>
        <v>17918.4</v>
      </c>
      <c r="BC33" s="52" t="str">
        <f t="shared" si="3"/>
        <v>INR  Seventeen Thousand Nine Hundred &amp; Eighteen  and Paise Forty Only</v>
      </c>
      <c r="BD33" s="90">
        <v>99</v>
      </c>
      <c r="BE33" s="62">
        <f t="shared" si="4"/>
        <v>111.99</v>
      </c>
      <c r="HI33" s="16"/>
      <c r="HJ33" s="16"/>
      <c r="HK33" s="16"/>
      <c r="HL33" s="16"/>
      <c r="HM33" s="16"/>
    </row>
    <row r="34" spans="1:221" s="15" customFormat="1" ht="80.25" customHeight="1">
      <c r="A34" s="56">
        <v>22</v>
      </c>
      <c r="B34" s="74" t="s">
        <v>259</v>
      </c>
      <c r="C34" s="73" t="s">
        <v>71</v>
      </c>
      <c r="D34" s="76">
        <v>1880</v>
      </c>
      <c r="E34" s="77" t="s">
        <v>271</v>
      </c>
      <c r="F34" s="78">
        <v>7.92</v>
      </c>
      <c r="G34" s="53"/>
      <c r="H34" s="43"/>
      <c r="I34" s="42" t="s">
        <v>39</v>
      </c>
      <c r="J34" s="44">
        <f t="shared" si="0"/>
        <v>1</v>
      </c>
      <c r="K34" s="45" t="s">
        <v>62</v>
      </c>
      <c r="L34" s="45" t="s">
        <v>7</v>
      </c>
      <c r="M34" s="70"/>
      <c r="N34" s="53"/>
      <c r="O34" s="53"/>
      <c r="P34" s="49"/>
      <c r="Q34" s="53"/>
      <c r="R34" s="53"/>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1">
        <f t="shared" si="1"/>
        <v>14889.6</v>
      </c>
      <c r="BB34" s="72">
        <f t="shared" si="2"/>
        <v>14889.6</v>
      </c>
      <c r="BC34" s="52" t="str">
        <f t="shared" si="3"/>
        <v>INR  Fourteen Thousand Eight Hundred &amp; Eighty Nine  and Paise Sixty Only</v>
      </c>
      <c r="BD34" s="90">
        <v>7</v>
      </c>
      <c r="BE34" s="62">
        <f t="shared" si="4"/>
        <v>7.92</v>
      </c>
      <c r="HI34" s="16"/>
      <c r="HJ34" s="16"/>
      <c r="HK34" s="16"/>
      <c r="HL34" s="16"/>
      <c r="HM34" s="16"/>
    </row>
    <row r="35" spans="1:221" s="15" customFormat="1" ht="48.75" customHeight="1">
      <c r="A35" s="56">
        <v>23</v>
      </c>
      <c r="B35" s="74" t="s">
        <v>260</v>
      </c>
      <c r="C35" s="73" t="s">
        <v>72</v>
      </c>
      <c r="D35" s="76">
        <v>2976</v>
      </c>
      <c r="E35" s="77" t="s">
        <v>271</v>
      </c>
      <c r="F35" s="78">
        <v>23.76</v>
      </c>
      <c r="G35" s="53"/>
      <c r="H35" s="43"/>
      <c r="I35" s="42" t="s">
        <v>39</v>
      </c>
      <c r="J35" s="44">
        <f t="shared" si="0"/>
        <v>1</v>
      </c>
      <c r="K35" s="45" t="s">
        <v>62</v>
      </c>
      <c r="L35" s="45" t="s">
        <v>7</v>
      </c>
      <c r="M35" s="70"/>
      <c r="N35" s="53"/>
      <c r="O35" s="53"/>
      <c r="P35" s="49"/>
      <c r="Q35" s="53"/>
      <c r="R35" s="53"/>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71">
        <f t="shared" si="1"/>
        <v>70709.76</v>
      </c>
      <c r="BB35" s="72">
        <f t="shared" si="2"/>
        <v>70709.76</v>
      </c>
      <c r="BC35" s="52" t="str">
        <f t="shared" si="3"/>
        <v>INR  Seventy Thousand Seven Hundred &amp; Nine  and Paise Seventy Six Only</v>
      </c>
      <c r="BD35" s="90">
        <v>21</v>
      </c>
      <c r="BE35" s="62">
        <f t="shared" si="4"/>
        <v>23.76</v>
      </c>
      <c r="HI35" s="16"/>
      <c r="HJ35" s="16"/>
      <c r="HK35" s="16"/>
      <c r="HL35" s="16"/>
      <c r="HM35" s="16"/>
    </row>
    <row r="36" spans="1:221" s="15" customFormat="1" ht="48.75" customHeight="1">
      <c r="A36" s="56">
        <v>24</v>
      </c>
      <c r="B36" s="74" t="s">
        <v>261</v>
      </c>
      <c r="C36" s="73" t="s">
        <v>73</v>
      </c>
      <c r="D36" s="76">
        <v>1170</v>
      </c>
      <c r="E36" s="77" t="s">
        <v>134</v>
      </c>
      <c r="F36" s="78">
        <v>18.1</v>
      </c>
      <c r="G36" s="53"/>
      <c r="H36" s="43"/>
      <c r="I36" s="42" t="s">
        <v>39</v>
      </c>
      <c r="J36" s="44">
        <f t="shared" si="0"/>
        <v>1</v>
      </c>
      <c r="K36" s="45" t="s">
        <v>62</v>
      </c>
      <c r="L36" s="45" t="s">
        <v>7</v>
      </c>
      <c r="M36" s="70"/>
      <c r="N36" s="53"/>
      <c r="O36" s="53"/>
      <c r="P36" s="49"/>
      <c r="Q36" s="53"/>
      <c r="R36" s="53"/>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71">
        <f t="shared" si="1"/>
        <v>21177</v>
      </c>
      <c r="BB36" s="72">
        <f t="shared" si="2"/>
        <v>21177</v>
      </c>
      <c r="BC36" s="52" t="str">
        <f t="shared" si="3"/>
        <v>INR  Twenty One Thousand One Hundred &amp; Seventy Seven  Only</v>
      </c>
      <c r="BD36" s="90">
        <v>16</v>
      </c>
      <c r="BE36" s="62">
        <f t="shared" si="4"/>
        <v>18.1</v>
      </c>
      <c r="HI36" s="16"/>
      <c r="HJ36" s="16"/>
      <c r="HK36" s="16"/>
      <c r="HL36" s="16"/>
      <c r="HM36" s="16"/>
    </row>
    <row r="37" spans="1:221" s="15" customFormat="1" ht="48.75" customHeight="1">
      <c r="A37" s="56">
        <v>25</v>
      </c>
      <c r="B37" s="74" t="s">
        <v>262</v>
      </c>
      <c r="C37" s="73" t="s">
        <v>74</v>
      </c>
      <c r="D37" s="76">
        <v>305</v>
      </c>
      <c r="E37" s="77" t="s">
        <v>271</v>
      </c>
      <c r="F37" s="78">
        <v>12.44</v>
      </c>
      <c r="G37" s="53"/>
      <c r="H37" s="43"/>
      <c r="I37" s="42" t="s">
        <v>39</v>
      </c>
      <c r="J37" s="44">
        <f t="shared" si="0"/>
        <v>1</v>
      </c>
      <c r="K37" s="45" t="s">
        <v>62</v>
      </c>
      <c r="L37" s="45" t="s">
        <v>7</v>
      </c>
      <c r="M37" s="70"/>
      <c r="N37" s="53"/>
      <c r="O37" s="53"/>
      <c r="P37" s="49"/>
      <c r="Q37" s="53"/>
      <c r="R37" s="53"/>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71">
        <f t="shared" si="1"/>
        <v>3794.2</v>
      </c>
      <c r="BB37" s="72">
        <f t="shared" si="2"/>
        <v>3794.2</v>
      </c>
      <c r="BC37" s="52" t="str">
        <f t="shared" si="3"/>
        <v>INR  Three Thousand Seven Hundred &amp; Ninety Four  and Paise Twenty Only</v>
      </c>
      <c r="BD37" s="90">
        <v>11</v>
      </c>
      <c r="BE37" s="62">
        <f t="shared" si="4"/>
        <v>12.44</v>
      </c>
      <c r="HI37" s="16"/>
      <c r="HJ37" s="16"/>
      <c r="HK37" s="16"/>
      <c r="HL37" s="16"/>
      <c r="HM37" s="16"/>
    </row>
    <row r="38" spans="1:221" s="15" customFormat="1" ht="96.75" customHeight="1">
      <c r="A38" s="56">
        <v>26</v>
      </c>
      <c r="B38" s="74" t="s">
        <v>263</v>
      </c>
      <c r="C38" s="73" t="s">
        <v>75</v>
      </c>
      <c r="D38" s="76">
        <v>1580</v>
      </c>
      <c r="E38" s="77" t="s">
        <v>135</v>
      </c>
      <c r="F38" s="78">
        <v>15.75</v>
      </c>
      <c r="G38" s="53"/>
      <c r="H38" s="43"/>
      <c r="I38" s="42" t="s">
        <v>39</v>
      </c>
      <c r="J38" s="44">
        <f t="shared" si="0"/>
        <v>1</v>
      </c>
      <c r="K38" s="45" t="s">
        <v>62</v>
      </c>
      <c r="L38" s="45" t="s">
        <v>7</v>
      </c>
      <c r="M38" s="70"/>
      <c r="N38" s="53"/>
      <c r="O38" s="53"/>
      <c r="P38" s="49"/>
      <c r="Q38" s="53"/>
      <c r="R38" s="53"/>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71">
        <f t="shared" si="1"/>
        <v>24885</v>
      </c>
      <c r="BB38" s="72">
        <f t="shared" si="2"/>
        <v>24885</v>
      </c>
      <c r="BC38" s="52" t="str">
        <f t="shared" si="3"/>
        <v>INR  Twenty Four Thousand Eight Hundred &amp; Eighty Five  Only</v>
      </c>
      <c r="BD38" s="90">
        <v>13.92</v>
      </c>
      <c r="BE38" s="62">
        <f t="shared" si="4"/>
        <v>15.75</v>
      </c>
      <c r="HI38" s="16"/>
      <c r="HJ38" s="16"/>
      <c r="HK38" s="16"/>
      <c r="HL38" s="16"/>
      <c r="HM38" s="16"/>
    </row>
    <row r="39" spans="1:221" s="15" customFormat="1" ht="182.25" customHeight="1">
      <c r="A39" s="56">
        <v>27</v>
      </c>
      <c r="B39" s="74" t="s">
        <v>264</v>
      </c>
      <c r="C39" s="73" t="s">
        <v>76</v>
      </c>
      <c r="D39" s="76">
        <v>470</v>
      </c>
      <c r="E39" s="77" t="s">
        <v>271</v>
      </c>
      <c r="F39" s="78">
        <v>105.2</v>
      </c>
      <c r="G39" s="53"/>
      <c r="H39" s="43"/>
      <c r="I39" s="42" t="s">
        <v>39</v>
      </c>
      <c r="J39" s="44">
        <f t="shared" si="0"/>
        <v>1</v>
      </c>
      <c r="K39" s="45" t="s">
        <v>62</v>
      </c>
      <c r="L39" s="45" t="s">
        <v>7</v>
      </c>
      <c r="M39" s="70"/>
      <c r="N39" s="53"/>
      <c r="O39" s="53"/>
      <c r="P39" s="49"/>
      <c r="Q39" s="53"/>
      <c r="R39" s="53"/>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71">
        <f t="shared" si="1"/>
        <v>49444</v>
      </c>
      <c r="BB39" s="72">
        <f t="shared" si="2"/>
        <v>49444</v>
      </c>
      <c r="BC39" s="52" t="str">
        <f t="shared" si="3"/>
        <v>INR  Forty Nine Thousand Four Hundred &amp; Forty Four  Only</v>
      </c>
      <c r="BD39" s="90">
        <v>93</v>
      </c>
      <c r="BE39" s="62">
        <f t="shared" si="4"/>
        <v>105.2</v>
      </c>
      <c r="HI39" s="16"/>
      <c r="HJ39" s="16"/>
      <c r="HK39" s="16"/>
      <c r="HL39" s="16"/>
      <c r="HM39" s="16"/>
    </row>
    <row r="40" spans="1:221" s="15" customFormat="1" ht="139.5" customHeight="1">
      <c r="A40" s="56">
        <v>28</v>
      </c>
      <c r="B40" s="74" t="s">
        <v>265</v>
      </c>
      <c r="C40" s="73" t="s">
        <v>77</v>
      </c>
      <c r="D40" s="76">
        <v>217</v>
      </c>
      <c r="E40" s="77" t="s">
        <v>271</v>
      </c>
      <c r="F40" s="78">
        <v>884.6</v>
      </c>
      <c r="G40" s="53"/>
      <c r="H40" s="43"/>
      <c r="I40" s="42" t="s">
        <v>39</v>
      </c>
      <c r="J40" s="44">
        <f t="shared" si="0"/>
        <v>1</v>
      </c>
      <c r="K40" s="45" t="s">
        <v>62</v>
      </c>
      <c r="L40" s="45" t="s">
        <v>7</v>
      </c>
      <c r="M40" s="70"/>
      <c r="N40" s="53"/>
      <c r="O40" s="53"/>
      <c r="P40" s="49"/>
      <c r="Q40" s="53"/>
      <c r="R40" s="53"/>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71">
        <f t="shared" si="1"/>
        <v>191958.2</v>
      </c>
      <c r="BB40" s="72">
        <f t="shared" si="2"/>
        <v>191958.2</v>
      </c>
      <c r="BC40" s="52" t="str">
        <f t="shared" si="3"/>
        <v>INR  One Lakh Ninety One Thousand Nine Hundred &amp; Fifty Eight  and Paise Twenty Only</v>
      </c>
      <c r="BD40" s="90">
        <v>782</v>
      </c>
      <c r="BE40" s="62">
        <f t="shared" si="4"/>
        <v>884.6</v>
      </c>
      <c r="HI40" s="16"/>
      <c r="HJ40" s="16"/>
      <c r="HK40" s="16"/>
      <c r="HL40" s="16"/>
      <c r="HM40" s="16"/>
    </row>
    <row r="41" spans="1:221" s="15" customFormat="1" ht="36" customHeight="1">
      <c r="A41" s="56">
        <v>29</v>
      </c>
      <c r="B41" s="74" t="s">
        <v>266</v>
      </c>
      <c r="C41" s="73" t="s">
        <v>78</v>
      </c>
      <c r="D41" s="76">
        <v>1085</v>
      </c>
      <c r="E41" s="77" t="s">
        <v>271</v>
      </c>
      <c r="F41" s="78">
        <v>584.83</v>
      </c>
      <c r="G41" s="53"/>
      <c r="H41" s="43"/>
      <c r="I41" s="42" t="s">
        <v>39</v>
      </c>
      <c r="J41" s="44">
        <f t="shared" si="0"/>
        <v>1</v>
      </c>
      <c r="K41" s="45" t="s">
        <v>62</v>
      </c>
      <c r="L41" s="45" t="s">
        <v>7</v>
      </c>
      <c r="M41" s="70"/>
      <c r="N41" s="53"/>
      <c r="O41" s="53"/>
      <c r="P41" s="49"/>
      <c r="Q41" s="53"/>
      <c r="R41" s="53"/>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71">
        <f t="shared" si="1"/>
        <v>634540.55</v>
      </c>
      <c r="BB41" s="72">
        <f t="shared" si="2"/>
        <v>634540.55</v>
      </c>
      <c r="BC41" s="52" t="str">
        <f t="shared" si="3"/>
        <v>INR  Six Lakh Thirty Four Thousand Five Hundred &amp; Forty  and Paise Fifty Five Only</v>
      </c>
      <c r="BD41" s="90">
        <v>517</v>
      </c>
      <c r="BE41" s="62">
        <f t="shared" si="4"/>
        <v>584.83</v>
      </c>
      <c r="HI41" s="16"/>
      <c r="HJ41" s="16"/>
      <c r="HK41" s="16"/>
      <c r="HL41" s="16"/>
      <c r="HM41" s="16"/>
    </row>
    <row r="42" spans="1:221" s="15" customFormat="1" ht="77.25" customHeight="1">
      <c r="A42" s="56">
        <v>30</v>
      </c>
      <c r="B42" s="74" t="s">
        <v>267</v>
      </c>
      <c r="C42" s="73" t="s">
        <v>79</v>
      </c>
      <c r="D42" s="76">
        <v>1078.5</v>
      </c>
      <c r="E42" s="77" t="s">
        <v>271</v>
      </c>
      <c r="F42" s="78">
        <v>1573.5</v>
      </c>
      <c r="G42" s="53"/>
      <c r="H42" s="43"/>
      <c r="I42" s="42" t="s">
        <v>39</v>
      </c>
      <c r="J42" s="44">
        <f t="shared" si="0"/>
        <v>1</v>
      </c>
      <c r="K42" s="45" t="s">
        <v>62</v>
      </c>
      <c r="L42" s="45" t="s">
        <v>7</v>
      </c>
      <c r="M42" s="70"/>
      <c r="N42" s="53"/>
      <c r="O42" s="53"/>
      <c r="P42" s="49"/>
      <c r="Q42" s="53"/>
      <c r="R42" s="53"/>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71">
        <f t="shared" si="1"/>
        <v>1697019.75</v>
      </c>
      <c r="BB42" s="72">
        <f t="shared" si="2"/>
        <v>1697019.75</v>
      </c>
      <c r="BC42" s="52" t="str">
        <f t="shared" si="3"/>
        <v>INR  Sixteen Lakh Ninety Seven Thousand  &amp;Nineteen  and Paise Seventy Five Only</v>
      </c>
      <c r="BD42" s="90">
        <v>1391</v>
      </c>
      <c r="BE42" s="62">
        <f t="shared" si="4"/>
        <v>1573.5</v>
      </c>
      <c r="HI42" s="16"/>
      <c r="HJ42" s="16"/>
      <c r="HK42" s="16"/>
      <c r="HL42" s="16"/>
      <c r="HM42" s="16"/>
    </row>
    <row r="43" spans="1:221" s="15" customFormat="1" ht="81" customHeight="1">
      <c r="A43" s="56">
        <v>31</v>
      </c>
      <c r="B43" s="74" t="s">
        <v>268</v>
      </c>
      <c r="C43" s="73" t="s">
        <v>80</v>
      </c>
      <c r="D43" s="76">
        <v>1085</v>
      </c>
      <c r="E43" s="77" t="s">
        <v>271</v>
      </c>
      <c r="F43" s="78">
        <v>285.74</v>
      </c>
      <c r="G43" s="53"/>
      <c r="H43" s="43"/>
      <c r="I43" s="42" t="s">
        <v>39</v>
      </c>
      <c r="J43" s="44">
        <f t="shared" si="0"/>
        <v>1</v>
      </c>
      <c r="K43" s="45" t="s">
        <v>62</v>
      </c>
      <c r="L43" s="45" t="s">
        <v>7</v>
      </c>
      <c r="M43" s="70"/>
      <c r="N43" s="53"/>
      <c r="O43" s="53"/>
      <c r="P43" s="49"/>
      <c r="Q43" s="53"/>
      <c r="R43" s="53"/>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71">
        <f t="shared" si="1"/>
        <v>310027.9</v>
      </c>
      <c r="BB43" s="72">
        <f t="shared" si="2"/>
        <v>310027.9</v>
      </c>
      <c r="BC43" s="52" t="str">
        <f t="shared" si="3"/>
        <v>INR  Three Lakh Ten Thousand  &amp;Twenty Seven  and Paise Ninety Only</v>
      </c>
      <c r="BD43" s="90">
        <v>252.6</v>
      </c>
      <c r="BE43" s="62">
        <f t="shared" si="4"/>
        <v>285.74</v>
      </c>
      <c r="HI43" s="16"/>
      <c r="HJ43" s="16"/>
      <c r="HK43" s="16"/>
      <c r="HL43" s="16"/>
      <c r="HM43" s="16"/>
    </row>
    <row r="44" spans="1:221" s="15" customFormat="1" ht="66.75" customHeight="1">
      <c r="A44" s="56">
        <v>32</v>
      </c>
      <c r="B44" s="74" t="s">
        <v>270</v>
      </c>
      <c r="C44" s="73" t="s">
        <v>81</v>
      </c>
      <c r="D44" s="76">
        <v>1057.91</v>
      </c>
      <c r="E44" s="77" t="s">
        <v>271</v>
      </c>
      <c r="F44" s="78">
        <v>1031.65</v>
      </c>
      <c r="G44" s="53"/>
      <c r="H44" s="43"/>
      <c r="I44" s="42" t="s">
        <v>39</v>
      </c>
      <c r="J44" s="44">
        <f t="shared" si="0"/>
        <v>1</v>
      </c>
      <c r="K44" s="45" t="s">
        <v>62</v>
      </c>
      <c r="L44" s="45" t="s">
        <v>7</v>
      </c>
      <c r="M44" s="70"/>
      <c r="N44" s="53"/>
      <c r="O44" s="53"/>
      <c r="P44" s="49"/>
      <c r="Q44" s="53"/>
      <c r="R44" s="53"/>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71">
        <f t="shared" si="1"/>
        <v>1091392.85</v>
      </c>
      <c r="BB44" s="72">
        <f t="shared" si="2"/>
        <v>1091392.85</v>
      </c>
      <c r="BC44" s="52" t="str">
        <f t="shared" si="3"/>
        <v>INR  Ten Lakh Ninety One Thousand Three Hundred &amp; Ninety Two  and Paise Eighty Five Only</v>
      </c>
      <c r="BD44" s="90">
        <v>912</v>
      </c>
      <c r="BE44" s="62">
        <f t="shared" si="4"/>
        <v>1031.65</v>
      </c>
      <c r="HI44" s="16"/>
      <c r="HJ44" s="16"/>
      <c r="HK44" s="16"/>
      <c r="HL44" s="16"/>
      <c r="HM44" s="16"/>
    </row>
    <row r="45" spans="1:221" s="15" customFormat="1" ht="50.25" customHeight="1">
      <c r="A45" s="56">
        <v>33</v>
      </c>
      <c r="B45" s="74" t="s">
        <v>273</v>
      </c>
      <c r="C45" s="73" t="s">
        <v>82</v>
      </c>
      <c r="D45" s="76">
        <v>15</v>
      </c>
      <c r="E45" s="77" t="s">
        <v>271</v>
      </c>
      <c r="F45" s="78">
        <v>832.56</v>
      </c>
      <c r="G45" s="53"/>
      <c r="H45" s="43"/>
      <c r="I45" s="42" t="s">
        <v>39</v>
      </c>
      <c r="J45" s="44">
        <v>1</v>
      </c>
      <c r="K45" s="45" t="s">
        <v>62</v>
      </c>
      <c r="L45" s="45" t="s">
        <v>7</v>
      </c>
      <c r="M45" s="70"/>
      <c r="N45" s="53"/>
      <c r="O45" s="53"/>
      <c r="P45" s="49"/>
      <c r="Q45" s="53"/>
      <c r="R45" s="5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71">
        <f t="shared" si="1"/>
        <v>12488.4</v>
      </c>
      <c r="BB45" s="72">
        <f t="shared" si="2"/>
        <v>12488.4</v>
      </c>
      <c r="BC45" s="52" t="s">
        <v>241</v>
      </c>
      <c r="BD45" s="90">
        <v>736</v>
      </c>
      <c r="BE45" s="62">
        <f t="shared" si="4"/>
        <v>832.56</v>
      </c>
      <c r="HI45" s="16">
        <v>2</v>
      </c>
      <c r="HJ45" s="16" t="s">
        <v>35</v>
      </c>
      <c r="HK45" s="16" t="s">
        <v>42</v>
      </c>
      <c r="HL45" s="16">
        <v>10</v>
      </c>
      <c r="HM45" s="16" t="s">
        <v>38</v>
      </c>
    </row>
    <row r="46" spans="1:221" s="15" customFormat="1" ht="50.25" customHeight="1">
      <c r="A46" s="56">
        <v>34</v>
      </c>
      <c r="B46" s="74" t="s">
        <v>274</v>
      </c>
      <c r="C46" s="73" t="s">
        <v>83</v>
      </c>
      <c r="D46" s="76">
        <v>11</v>
      </c>
      <c r="E46" s="77" t="s">
        <v>271</v>
      </c>
      <c r="F46" s="78">
        <v>846.14</v>
      </c>
      <c r="G46" s="53"/>
      <c r="H46" s="43"/>
      <c r="I46" s="42" t="s">
        <v>39</v>
      </c>
      <c r="J46" s="44">
        <v>1</v>
      </c>
      <c r="K46" s="45" t="s">
        <v>62</v>
      </c>
      <c r="L46" s="45" t="s">
        <v>7</v>
      </c>
      <c r="M46" s="70"/>
      <c r="N46" s="53"/>
      <c r="O46" s="53"/>
      <c r="P46" s="49"/>
      <c r="Q46" s="53"/>
      <c r="R46" s="5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71">
        <f t="shared" si="1"/>
        <v>9307.54</v>
      </c>
      <c r="BB46" s="72">
        <f t="shared" si="2"/>
        <v>9307.54</v>
      </c>
      <c r="BC46" s="52" t="s">
        <v>241</v>
      </c>
      <c r="BD46" s="90">
        <v>748</v>
      </c>
      <c r="BE46" s="62">
        <f t="shared" si="4"/>
        <v>846.14</v>
      </c>
      <c r="HI46" s="16">
        <v>2</v>
      </c>
      <c r="HJ46" s="16" t="s">
        <v>35</v>
      </c>
      <c r="HK46" s="16" t="s">
        <v>42</v>
      </c>
      <c r="HL46" s="16">
        <v>10</v>
      </c>
      <c r="HM46" s="16" t="s">
        <v>38</v>
      </c>
    </row>
    <row r="47" spans="1:221" s="15" customFormat="1" ht="50.25" customHeight="1">
      <c r="A47" s="56">
        <v>35</v>
      </c>
      <c r="B47" s="74" t="s">
        <v>275</v>
      </c>
      <c r="C47" s="73" t="s">
        <v>84</v>
      </c>
      <c r="D47" s="76">
        <v>11</v>
      </c>
      <c r="E47" s="77" t="s">
        <v>271</v>
      </c>
      <c r="F47" s="78">
        <v>859.71</v>
      </c>
      <c r="G47" s="53"/>
      <c r="H47" s="43"/>
      <c r="I47" s="42" t="s">
        <v>39</v>
      </c>
      <c r="J47" s="44">
        <v>1</v>
      </c>
      <c r="K47" s="45" t="s">
        <v>62</v>
      </c>
      <c r="L47" s="45" t="s">
        <v>7</v>
      </c>
      <c r="M47" s="70"/>
      <c r="N47" s="53"/>
      <c r="O47" s="53"/>
      <c r="P47" s="49"/>
      <c r="Q47" s="53"/>
      <c r="R47" s="53"/>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71">
        <f t="shared" si="1"/>
        <v>9456.81</v>
      </c>
      <c r="BB47" s="72">
        <f t="shared" si="2"/>
        <v>9456.81</v>
      </c>
      <c r="BC47" s="52" t="s">
        <v>241</v>
      </c>
      <c r="BD47" s="90">
        <v>760</v>
      </c>
      <c r="BE47" s="62">
        <f t="shared" si="4"/>
        <v>859.71</v>
      </c>
      <c r="HI47" s="16">
        <v>2</v>
      </c>
      <c r="HJ47" s="16" t="s">
        <v>35</v>
      </c>
      <c r="HK47" s="16" t="s">
        <v>42</v>
      </c>
      <c r="HL47" s="16">
        <v>10</v>
      </c>
      <c r="HM47" s="16" t="s">
        <v>38</v>
      </c>
    </row>
    <row r="48" spans="1:221" s="15" customFormat="1" ht="50.25" customHeight="1">
      <c r="A48" s="56">
        <v>36</v>
      </c>
      <c r="B48" s="74" t="s">
        <v>276</v>
      </c>
      <c r="C48" s="73" t="s">
        <v>85</v>
      </c>
      <c r="D48" s="76">
        <v>11</v>
      </c>
      <c r="E48" s="77" t="s">
        <v>271</v>
      </c>
      <c r="F48" s="78">
        <v>873.29</v>
      </c>
      <c r="G48" s="53"/>
      <c r="H48" s="43"/>
      <c r="I48" s="42" t="s">
        <v>39</v>
      </c>
      <c r="J48" s="44">
        <v>1</v>
      </c>
      <c r="K48" s="45" t="s">
        <v>62</v>
      </c>
      <c r="L48" s="45" t="s">
        <v>7</v>
      </c>
      <c r="M48" s="70"/>
      <c r="N48" s="53"/>
      <c r="O48" s="53"/>
      <c r="P48" s="49"/>
      <c r="Q48" s="53"/>
      <c r="R48" s="53"/>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71">
        <f t="shared" si="1"/>
        <v>9606.19</v>
      </c>
      <c r="BB48" s="72">
        <f t="shared" si="2"/>
        <v>9606.19</v>
      </c>
      <c r="BC48" s="52" t="s">
        <v>241</v>
      </c>
      <c r="BD48" s="90">
        <v>772</v>
      </c>
      <c r="BE48" s="62">
        <f t="shared" si="4"/>
        <v>873.29</v>
      </c>
      <c r="HI48" s="16">
        <v>2</v>
      </c>
      <c r="HJ48" s="16" t="s">
        <v>35</v>
      </c>
      <c r="HK48" s="16" t="s">
        <v>42</v>
      </c>
      <c r="HL48" s="16">
        <v>10</v>
      </c>
      <c r="HM48" s="16" t="s">
        <v>38</v>
      </c>
    </row>
    <row r="49" spans="1:221" s="15" customFormat="1" ht="50.25" customHeight="1">
      <c r="A49" s="56">
        <v>37</v>
      </c>
      <c r="B49" s="74" t="s">
        <v>277</v>
      </c>
      <c r="C49" s="73" t="s">
        <v>86</v>
      </c>
      <c r="D49" s="76">
        <v>20</v>
      </c>
      <c r="E49" s="77" t="s">
        <v>271</v>
      </c>
      <c r="F49" s="78">
        <v>886.86</v>
      </c>
      <c r="G49" s="53"/>
      <c r="H49" s="43"/>
      <c r="I49" s="42" t="s">
        <v>39</v>
      </c>
      <c r="J49" s="44">
        <v>1</v>
      </c>
      <c r="K49" s="45" t="s">
        <v>62</v>
      </c>
      <c r="L49" s="45" t="s">
        <v>7</v>
      </c>
      <c r="M49" s="70"/>
      <c r="N49" s="53"/>
      <c r="O49" s="53"/>
      <c r="P49" s="49"/>
      <c r="Q49" s="53"/>
      <c r="R49" s="53"/>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71">
        <f t="shared" si="1"/>
        <v>17737.2</v>
      </c>
      <c r="BB49" s="72">
        <f t="shared" si="2"/>
        <v>17737.2</v>
      </c>
      <c r="BC49" s="52" t="s">
        <v>241</v>
      </c>
      <c r="BD49" s="90">
        <v>784</v>
      </c>
      <c r="BE49" s="62">
        <f t="shared" si="4"/>
        <v>886.86</v>
      </c>
      <c r="HI49" s="16">
        <v>2</v>
      </c>
      <c r="HJ49" s="16" t="s">
        <v>35</v>
      </c>
      <c r="HK49" s="16" t="s">
        <v>42</v>
      </c>
      <c r="HL49" s="16">
        <v>10</v>
      </c>
      <c r="HM49" s="16" t="s">
        <v>38</v>
      </c>
    </row>
    <row r="50" spans="1:221" s="15" customFormat="1" ht="141.75" customHeight="1">
      <c r="A50" s="56">
        <v>38</v>
      </c>
      <c r="B50" s="74" t="s">
        <v>278</v>
      </c>
      <c r="C50" s="73" t="s">
        <v>87</v>
      </c>
      <c r="D50" s="76">
        <v>2150</v>
      </c>
      <c r="E50" s="77" t="s">
        <v>134</v>
      </c>
      <c r="F50" s="78">
        <v>80.48</v>
      </c>
      <c r="G50" s="53"/>
      <c r="H50" s="43"/>
      <c r="I50" s="42" t="s">
        <v>39</v>
      </c>
      <c r="J50" s="44">
        <f t="shared" si="0"/>
        <v>1</v>
      </c>
      <c r="K50" s="45" t="s">
        <v>62</v>
      </c>
      <c r="L50" s="45" t="s">
        <v>7</v>
      </c>
      <c r="M50" s="70"/>
      <c r="N50" s="53"/>
      <c r="O50" s="53"/>
      <c r="P50" s="49"/>
      <c r="Q50" s="53"/>
      <c r="R50" s="53"/>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71">
        <f t="shared" si="1"/>
        <v>173032</v>
      </c>
      <c r="BB50" s="72">
        <f t="shared" si="2"/>
        <v>173032</v>
      </c>
      <c r="BC50" s="52" t="str">
        <f t="shared" si="3"/>
        <v>INR  One Lakh Seventy Three Thousand  &amp;Thirty Two  Only</v>
      </c>
      <c r="BD50" s="90">
        <v>71.15</v>
      </c>
      <c r="BE50" s="62">
        <f t="shared" si="4"/>
        <v>80.48</v>
      </c>
      <c r="HI50" s="16"/>
      <c r="HJ50" s="16"/>
      <c r="HK50" s="16"/>
      <c r="HL50" s="16"/>
      <c r="HM50" s="16"/>
    </row>
    <row r="51" spans="1:221" s="15" customFormat="1" ht="138.75" customHeight="1">
      <c r="A51" s="56">
        <v>39</v>
      </c>
      <c r="B51" s="74" t="s">
        <v>279</v>
      </c>
      <c r="C51" s="73" t="s">
        <v>88</v>
      </c>
      <c r="D51" s="76">
        <v>305.4</v>
      </c>
      <c r="E51" s="77" t="s">
        <v>284</v>
      </c>
      <c r="F51" s="78">
        <v>197.96</v>
      </c>
      <c r="G51" s="53"/>
      <c r="H51" s="43"/>
      <c r="I51" s="42" t="s">
        <v>39</v>
      </c>
      <c r="J51" s="44">
        <v>1</v>
      </c>
      <c r="K51" s="45" t="s">
        <v>62</v>
      </c>
      <c r="L51" s="45" t="s">
        <v>7</v>
      </c>
      <c r="M51" s="70"/>
      <c r="N51" s="53"/>
      <c r="O51" s="53"/>
      <c r="P51" s="49"/>
      <c r="Q51" s="53"/>
      <c r="R51" s="53"/>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71">
        <f t="shared" si="1"/>
        <v>60456.98</v>
      </c>
      <c r="BB51" s="72">
        <f t="shared" si="2"/>
        <v>60456.98</v>
      </c>
      <c r="BC51" s="52" t="s">
        <v>241</v>
      </c>
      <c r="BD51" s="90">
        <v>175</v>
      </c>
      <c r="BE51" s="62">
        <f t="shared" si="4"/>
        <v>197.96</v>
      </c>
      <c r="HI51" s="16">
        <v>2</v>
      </c>
      <c r="HJ51" s="16" t="s">
        <v>35</v>
      </c>
      <c r="HK51" s="16" t="s">
        <v>42</v>
      </c>
      <c r="HL51" s="16">
        <v>10</v>
      </c>
      <c r="HM51" s="16" t="s">
        <v>38</v>
      </c>
    </row>
    <row r="52" spans="1:221" s="15" customFormat="1" ht="138.75" customHeight="1">
      <c r="A52" s="56">
        <v>40</v>
      </c>
      <c r="B52" s="74" t="s">
        <v>280</v>
      </c>
      <c r="C52" s="73" t="s">
        <v>89</v>
      </c>
      <c r="D52" s="76">
        <v>305.4</v>
      </c>
      <c r="E52" s="77" t="s">
        <v>284</v>
      </c>
      <c r="F52" s="78">
        <v>202.48</v>
      </c>
      <c r="G52" s="53"/>
      <c r="H52" s="43"/>
      <c r="I52" s="42" t="s">
        <v>39</v>
      </c>
      <c r="J52" s="44">
        <v>1</v>
      </c>
      <c r="K52" s="45" t="s">
        <v>62</v>
      </c>
      <c r="L52" s="45" t="s">
        <v>7</v>
      </c>
      <c r="M52" s="70"/>
      <c r="N52" s="53"/>
      <c r="O52" s="53"/>
      <c r="P52" s="49"/>
      <c r="Q52" s="53"/>
      <c r="R52" s="5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71">
        <f t="shared" si="1"/>
        <v>61837.39</v>
      </c>
      <c r="BB52" s="72">
        <f t="shared" si="2"/>
        <v>61837.39</v>
      </c>
      <c r="BC52" s="52" t="s">
        <v>241</v>
      </c>
      <c r="BD52" s="90">
        <v>179</v>
      </c>
      <c r="BE52" s="62">
        <f t="shared" si="4"/>
        <v>202.48</v>
      </c>
      <c r="HI52" s="16">
        <v>2</v>
      </c>
      <c r="HJ52" s="16" t="s">
        <v>35</v>
      </c>
      <c r="HK52" s="16" t="s">
        <v>42</v>
      </c>
      <c r="HL52" s="16">
        <v>10</v>
      </c>
      <c r="HM52" s="16" t="s">
        <v>38</v>
      </c>
    </row>
    <row r="53" spans="1:221" s="15" customFormat="1" ht="138.75" customHeight="1">
      <c r="A53" s="56">
        <v>41</v>
      </c>
      <c r="B53" s="74" t="s">
        <v>281</v>
      </c>
      <c r="C53" s="73" t="s">
        <v>90</v>
      </c>
      <c r="D53" s="76">
        <v>305.4</v>
      </c>
      <c r="E53" s="77" t="s">
        <v>284</v>
      </c>
      <c r="F53" s="78">
        <v>207.01</v>
      </c>
      <c r="G53" s="53"/>
      <c r="H53" s="43"/>
      <c r="I53" s="42" t="s">
        <v>39</v>
      </c>
      <c r="J53" s="44">
        <v>1</v>
      </c>
      <c r="K53" s="45" t="s">
        <v>62</v>
      </c>
      <c r="L53" s="45" t="s">
        <v>7</v>
      </c>
      <c r="M53" s="70"/>
      <c r="N53" s="53"/>
      <c r="O53" s="53"/>
      <c r="P53" s="49"/>
      <c r="Q53" s="53"/>
      <c r="R53" s="53"/>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71">
        <f t="shared" si="1"/>
        <v>63220.85</v>
      </c>
      <c r="BB53" s="72">
        <f t="shared" si="2"/>
        <v>63220.85</v>
      </c>
      <c r="BC53" s="52" t="s">
        <v>241</v>
      </c>
      <c r="BD53" s="90">
        <v>183</v>
      </c>
      <c r="BE53" s="62">
        <f t="shared" si="4"/>
        <v>207.01</v>
      </c>
      <c r="HI53" s="16">
        <v>2</v>
      </c>
      <c r="HJ53" s="16" t="s">
        <v>35</v>
      </c>
      <c r="HK53" s="16" t="s">
        <v>42</v>
      </c>
      <c r="HL53" s="16">
        <v>10</v>
      </c>
      <c r="HM53" s="16" t="s">
        <v>38</v>
      </c>
    </row>
    <row r="54" spans="1:221" s="15" customFormat="1" ht="138.75" customHeight="1">
      <c r="A54" s="56">
        <v>42</v>
      </c>
      <c r="B54" s="74" t="s">
        <v>282</v>
      </c>
      <c r="C54" s="73" t="s">
        <v>91</v>
      </c>
      <c r="D54" s="76">
        <v>305.4</v>
      </c>
      <c r="E54" s="77" t="s">
        <v>284</v>
      </c>
      <c r="F54" s="78">
        <v>211.53</v>
      </c>
      <c r="G54" s="53"/>
      <c r="H54" s="43"/>
      <c r="I54" s="42" t="s">
        <v>39</v>
      </c>
      <c r="J54" s="44">
        <v>1</v>
      </c>
      <c r="K54" s="45" t="s">
        <v>62</v>
      </c>
      <c r="L54" s="45" t="s">
        <v>7</v>
      </c>
      <c r="M54" s="70"/>
      <c r="N54" s="53"/>
      <c r="O54" s="53"/>
      <c r="P54" s="49"/>
      <c r="Q54" s="53"/>
      <c r="R54" s="5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1">
        <f t="shared" si="1"/>
        <v>64601.26</v>
      </c>
      <c r="BB54" s="72">
        <f t="shared" si="2"/>
        <v>64601.26</v>
      </c>
      <c r="BC54" s="52" t="s">
        <v>241</v>
      </c>
      <c r="BD54" s="90">
        <v>187</v>
      </c>
      <c r="BE54" s="62">
        <f t="shared" si="4"/>
        <v>211.53</v>
      </c>
      <c r="HI54" s="16">
        <v>2</v>
      </c>
      <c r="HJ54" s="16" t="s">
        <v>35</v>
      </c>
      <c r="HK54" s="16" t="s">
        <v>42</v>
      </c>
      <c r="HL54" s="16">
        <v>10</v>
      </c>
      <c r="HM54" s="16" t="s">
        <v>38</v>
      </c>
    </row>
    <row r="55" spans="1:221" s="15" customFormat="1" ht="140.25" customHeight="1">
      <c r="A55" s="56">
        <v>43</v>
      </c>
      <c r="B55" s="74" t="s">
        <v>283</v>
      </c>
      <c r="C55" s="73" t="s">
        <v>92</v>
      </c>
      <c r="D55" s="76">
        <v>534.45</v>
      </c>
      <c r="E55" s="77" t="s">
        <v>284</v>
      </c>
      <c r="F55" s="78">
        <v>216.06</v>
      </c>
      <c r="G55" s="53"/>
      <c r="H55" s="43"/>
      <c r="I55" s="42" t="s">
        <v>39</v>
      </c>
      <c r="J55" s="44">
        <v>1</v>
      </c>
      <c r="K55" s="45" t="s">
        <v>62</v>
      </c>
      <c r="L55" s="45" t="s">
        <v>7</v>
      </c>
      <c r="M55" s="70"/>
      <c r="N55" s="53"/>
      <c r="O55" s="53"/>
      <c r="P55" s="49"/>
      <c r="Q55" s="53"/>
      <c r="R55" s="53"/>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1">
        <f t="shared" si="1"/>
        <v>115473.27</v>
      </c>
      <c r="BB55" s="72">
        <f t="shared" si="2"/>
        <v>115473.27</v>
      </c>
      <c r="BC55" s="52" t="s">
        <v>241</v>
      </c>
      <c r="BD55" s="90">
        <v>191</v>
      </c>
      <c r="BE55" s="62">
        <f t="shared" si="4"/>
        <v>216.06</v>
      </c>
      <c r="HI55" s="16">
        <v>2</v>
      </c>
      <c r="HJ55" s="16" t="s">
        <v>35</v>
      </c>
      <c r="HK55" s="16" t="s">
        <v>42</v>
      </c>
      <c r="HL55" s="16">
        <v>10</v>
      </c>
      <c r="HM55" s="16" t="s">
        <v>38</v>
      </c>
    </row>
    <row r="56" spans="1:221" s="15" customFormat="1" ht="140.25" customHeight="1">
      <c r="A56" s="56">
        <v>44</v>
      </c>
      <c r="B56" s="74" t="s">
        <v>285</v>
      </c>
      <c r="C56" s="73" t="s">
        <v>93</v>
      </c>
      <c r="D56" s="76">
        <v>957.95</v>
      </c>
      <c r="E56" s="77" t="s">
        <v>284</v>
      </c>
      <c r="F56" s="78">
        <v>170.81</v>
      </c>
      <c r="G56" s="53"/>
      <c r="H56" s="43"/>
      <c r="I56" s="42" t="s">
        <v>39</v>
      </c>
      <c r="J56" s="44">
        <v>1</v>
      </c>
      <c r="K56" s="45" t="s">
        <v>62</v>
      </c>
      <c r="L56" s="45" t="s">
        <v>7</v>
      </c>
      <c r="M56" s="70"/>
      <c r="N56" s="53"/>
      <c r="O56" s="53"/>
      <c r="P56" s="49"/>
      <c r="Q56" s="53"/>
      <c r="R56" s="5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71">
        <f t="shared" si="1"/>
        <v>163627.44</v>
      </c>
      <c r="BB56" s="72">
        <f t="shared" si="2"/>
        <v>163627.44</v>
      </c>
      <c r="BC56" s="52" t="s">
        <v>241</v>
      </c>
      <c r="BD56" s="90">
        <v>151</v>
      </c>
      <c r="BE56" s="62">
        <f t="shared" si="4"/>
        <v>170.81</v>
      </c>
      <c r="HI56" s="16">
        <v>2</v>
      </c>
      <c r="HJ56" s="16" t="s">
        <v>35</v>
      </c>
      <c r="HK56" s="16" t="s">
        <v>42</v>
      </c>
      <c r="HL56" s="16">
        <v>10</v>
      </c>
      <c r="HM56" s="16" t="s">
        <v>38</v>
      </c>
    </row>
    <row r="57" spans="1:221" s="15" customFormat="1" ht="140.25" customHeight="1">
      <c r="A57" s="56">
        <v>45</v>
      </c>
      <c r="B57" s="74" t="s">
        <v>286</v>
      </c>
      <c r="C57" s="73" t="s">
        <v>94</v>
      </c>
      <c r="D57" s="76">
        <v>957.95</v>
      </c>
      <c r="E57" s="77" t="s">
        <v>284</v>
      </c>
      <c r="F57" s="78">
        <v>175.34</v>
      </c>
      <c r="G57" s="53"/>
      <c r="H57" s="43"/>
      <c r="I57" s="42" t="s">
        <v>39</v>
      </c>
      <c r="J57" s="44">
        <v>1</v>
      </c>
      <c r="K57" s="45" t="s">
        <v>62</v>
      </c>
      <c r="L57" s="45" t="s">
        <v>7</v>
      </c>
      <c r="M57" s="70"/>
      <c r="N57" s="53"/>
      <c r="O57" s="53"/>
      <c r="P57" s="49"/>
      <c r="Q57" s="53"/>
      <c r="R57" s="5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71">
        <f t="shared" si="1"/>
        <v>167966.95</v>
      </c>
      <c r="BB57" s="72">
        <f t="shared" si="2"/>
        <v>167966.95</v>
      </c>
      <c r="BC57" s="52" t="s">
        <v>241</v>
      </c>
      <c r="BD57" s="90">
        <v>155</v>
      </c>
      <c r="BE57" s="62">
        <f t="shared" si="4"/>
        <v>175.34</v>
      </c>
      <c r="HI57" s="16">
        <v>2</v>
      </c>
      <c r="HJ57" s="16" t="s">
        <v>35</v>
      </c>
      <c r="HK57" s="16" t="s">
        <v>42</v>
      </c>
      <c r="HL57" s="16">
        <v>10</v>
      </c>
      <c r="HM57" s="16" t="s">
        <v>38</v>
      </c>
    </row>
    <row r="58" spans="1:221" s="15" customFormat="1" ht="140.25" customHeight="1">
      <c r="A58" s="56">
        <v>46</v>
      </c>
      <c r="B58" s="74" t="s">
        <v>287</v>
      </c>
      <c r="C58" s="73" t="s">
        <v>95</v>
      </c>
      <c r="D58" s="76">
        <v>957.95</v>
      </c>
      <c r="E58" s="77" t="s">
        <v>284</v>
      </c>
      <c r="F58" s="78">
        <v>179.86</v>
      </c>
      <c r="G58" s="53"/>
      <c r="H58" s="43"/>
      <c r="I58" s="42" t="s">
        <v>39</v>
      </c>
      <c r="J58" s="44">
        <v>1</v>
      </c>
      <c r="K58" s="45" t="s">
        <v>62</v>
      </c>
      <c r="L58" s="45" t="s">
        <v>7</v>
      </c>
      <c r="M58" s="70"/>
      <c r="N58" s="53"/>
      <c r="O58" s="53"/>
      <c r="P58" s="49"/>
      <c r="Q58" s="53"/>
      <c r="R58" s="5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71">
        <f t="shared" si="1"/>
        <v>172296.89</v>
      </c>
      <c r="BB58" s="72">
        <f t="shared" si="2"/>
        <v>172296.89</v>
      </c>
      <c r="BC58" s="52" t="s">
        <v>241</v>
      </c>
      <c r="BD58" s="90">
        <v>159</v>
      </c>
      <c r="BE58" s="62">
        <f t="shared" si="4"/>
        <v>179.86</v>
      </c>
      <c r="HI58" s="16">
        <v>2</v>
      </c>
      <c r="HJ58" s="16" t="s">
        <v>35</v>
      </c>
      <c r="HK58" s="16" t="s">
        <v>42</v>
      </c>
      <c r="HL58" s="16">
        <v>10</v>
      </c>
      <c r="HM58" s="16" t="s">
        <v>38</v>
      </c>
    </row>
    <row r="59" spans="1:221" s="15" customFormat="1" ht="140.25" customHeight="1">
      <c r="A59" s="56">
        <v>47</v>
      </c>
      <c r="B59" s="74" t="s">
        <v>288</v>
      </c>
      <c r="C59" s="73" t="s">
        <v>96</v>
      </c>
      <c r="D59" s="76">
        <v>957.95</v>
      </c>
      <c r="E59" s="77" t="s">
        <v>284</v>
      </c>
      <c r="F59" s="78">
        <v>184.39</v>
      </c>
      <c r="G59" s="53"/>
      <c r="H59" s="43"/>
      <c r="I59" s="42" t="s">
        <v>39</v>
      </c>
      <c r="J59" s="44">
        <v>1</v>
      </c>
      <c r="K59" s="45" t="s">
        <v>62</v>
      </c>
      <c r="L59" s="45" t="s">
        <v>7</v>
      </c>
      <c r="M59" s="70"/>
      <c r="N59" s="53"/>
      <c r="O59" s="53"/>
      <c r="P59" s="49"/>
      <c r="Q59" s="53"/>
      <c r="R59" s="5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71">
        <f t="shared" si="1"/>
        <v>176636.4</v>
      </c>
      <c r="BB59" s="72">
        <f t="shared" si="2"/>
        <v>176636.4</v>
      </c>
      <c r="BC59" s="52" t="s">
        <v>241</v>
      </c>
      <c r="BD59" s="90">
        <v>163</v>
      </c>
      <c r="BE59" s="62">
        <f t="shared" si="4"/>
        <v>184.39</v>
      </c>
      <c r="HI59" s="16">
        <v>2</v>
      </c>
      <c r="HJ59" s="16" t="s">
        <v>35</v>
      </c>
      <c r="HK59" s="16" t="s">
        <v>42</v>
      </c>
      <c r="HL59" s="16">
        <v>10</v>
      </c>
      <c r="HM59" s="16" t="s">
        <v>38</v>
      </c>
    </row>
    <row r="60" spans="1:221" s="15" customFormat="1" ht="140.25" customHeight="1">
      <c r="A60" s="56">
        <v>48</v>
      </c>
      <c r="B60" s="74" t="s">
        <v>289</v>
      </c>
      <c r="C60" s="73" t="s">
        <v>97</v>
      </c>
      <c r="D60" s="76">
        <v>1023.4</v>
      </c>
      <c r="E60" s="77" t="s">
        <v>284</v>
      </c>
      <c r="F60" s="78">
        <v>188.91</v>
      </c>
      <c r="G60" s="53"/>
      <c r="H60" s="43"/>
      <c r="I60" s="42" t="s">
        <v>39</v>
      </c>
      <c r="J60" s="44">
        <v>1</v>
      </c>
      <c r="K60" s="45" t="s">
        <v>62</v>
      </c>
      <c r="L60" s="45" t="s">
        <v>7</v>
      </c>
      <c r="M60" s="70"/>
      <c r="N60" s="53"/>
      <c r="O60" s="53"/>
      <c r="P60" s="49"/>
      <c r="Q60" s="53"/>
      <c r="R60" s="53"/>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71">
        <f t="shared" si="1"/>
        <v>193330.49</v>
      </c>
      <c r="BB60" s="72">
        <f t="shared" si="2"/>
        <v>193330.49</v>
      </c>
      <c r="BC60" s="52" t="s">
        <v>241</v>
      </c>
      <c r="BD60" s="90">
        <v>167</v>
      </c>
      <c r="BE60" s="62">
        <f t="shared" si="4"/>
        <v>188.91</v>
      </c>
      <c r="HI60" s="16">
        <v>2</v>
      </c>
      <c r="HJ60" s="16" t="s">
        <v>35</v>
      </c>
      <c r="HK60" s="16" t="s">
        <v>42</v>
      </c>
      <c r="HL60" s="16">
        <v>10</v>
      </c>
      <c r="HM60" s="16" t="s">
        <v>38</v>
      </c>
    </row>
    <row r="61" spans="1:221" s="15" customFormat="1" ht="142.5" customHeight="1">
      <c r="A61" s="56">
        <v>49</v>
      </c>
      <c r="B61" s="74" t="s">
        <v>290</v>
      </c>
      <c r="C61" s="73" t="s">
        <v>98</v>
      </c>
      <c r="D61" s="76">
        <v>221</v>
      </c>
      <c r="E61" s="77" t="s">
        <v>284</v>
      </c>
      <c r="F61" s="78">
        <v>150.45</v>
      </c>
      <c r="G61" s="53"/>
      <c r="H61" s="43"/>
      <c r="I61" s="42" t="s">
        <v>39</v>
      </c>
      <c r="J61" s="44">
        <v>1</v>
      </c>
      <c r="K61" s="45" t="s">
        <v>62</v>
      </c>
      <c r="L61" s="45" t="s">
        <v>7</v>
      </c>
      <c r="M61" s="70"/>
      <c r="N61" s="53"/>
      <c r="O61" s="53"/>
      <c r="P61" s="49"/>
      <c r="Q61" s="53"/>
      <c r="R61" s="53"/>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71">
        <f t="shared" si="1"/>
        <v>33249.45</v>
      </c>
      <c r="BB61" s="72">
        <f t="shared" si="2"/>
        <v>33249.45</v>
      </c>
      <c r="BC61" s="52" t="s">
        <v>241</v>
      </c>
      <c r="BD61" s="90">
        <v>133</v>
      </c>
      <c r="BE61" s="62">
        <f t="shared" si="4"/>
        <v>150.45</v>
      </c>
      <c r="HI61" s="16">
        <v>2</v>
      </c>
      <c r="HJ61" s="16" t="s">
        <v>35</v>
      </c>
      <c r="HK61" s="16" t="s">
        <v>42</v>
      </c>
      <c r="HL61" s="16">
        <v>10</v>
      </c>
      <c r="HM61" s="16" t="s">
        <v>38</v>
      </c>
    </row>
    <row r="62" spans="1:221" s="15" customFormat="1" ht="142.5" customHeight="1">
      <c r="A62" s="56">
        <v>50</v>
      </c>
      <c r="B62" s="74" t="s">
        <v>291</v>
      </c>
      <c r="C62" s="73" t="s">
        <v>99</v>
      </c>
      <c r="D62" s="76">
        <v>221</v>
      </c>
      <c r="E62" s="77" t="s">
        <v>284</v>
      </c>
      <c r="F62" s="78">
        <v>154.97</v>
      </c>
      <c r="G62" s="53"/>
      <c r="H62" s="43"/>
      <c r="I62" s="42" t="s">
        <v>39</v>
      </c>
      <c r="J62" s="44">
        <v>1</v>
      </c>
      <c r="K62" s="45" t="s">
        <v>62</v>
      </c>
      <c r="L62" s="45" t="s">
        <v>7</v>
      </c>
      <c r="M62" s="70"/>
      <c r="N62" s="53"/>
      <c r="O62" s="53"/>
      <c r="P62" s="49"/>
      <c r="Q62" s="53"/>
      <c r="R62" s="53"/>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71">
        <f t="shared" si="1"/>
        <v>34248.37</v>
      </c>
      <c r="BB62" s="72">
        <f t="shared" si="2"/>
        <v>34248.37</v>
      </c>
      <c r="BC62" s="52" t="s">
        <v>241</v>
      </c>
      <c r="BD62" s="90">
        <v>137</v>
      </c>
      <c r="BE62" s="62">
        <f t="shared" si="4"/>
        <v>154.97</v>
      </c>
      <c r="HI62" s="16">
        <v>2</v>
      </c>
      <c r="HJ62" s="16" t="s">
        <v>35</v>
      </c>
      <c r="HK62" s="16" t="s">
        <v>42</v>
      </c>
      <c r="HL62" s="16">
        <v>10</v>
      </c>
      <c r="HM62" s="16" t="s">
        <v>38</v>
      </c>
    </row>
    <row r="63" spans="1:221" s="15" customFormat="1" ht="142.5" customHeight="1">
      <c r="A63" s="56">
        <v>51</v>
      </c>
      <c r="B63" s="74" t="s">
        <v>292</v>
      </c>
      <c r="C63" s="73" t="s">
        <v>100</v>
      </c>
      <c r="D63" s="76">
        <v>221</v>
      </c>
      <c r="E63" s="77" t="s">
        <v>284</v>
      </c>
      <c r="F63" s="78">
        <v>159.5</v>
      </c>
      <c r="G63" s="53"/>
      <c r="H63" s="43"/>
      <c r="I63" s="42" t="s">
        <v>39</v>
      </c>
      <c r="J63" s="44">
        <v>1</v>
      </c>
      <c r="K63" s="45" t="s">
        <v>62</v>
      </c>
      <c r="L63" s="45" t="s">
        <v>7</v>
      </c>
      <c r="M63" s="70"/>
      <c r="N63" s="53"/>
      <c r="O63" s="53"/>
      <c r="P63" s="49"/>
      <c r="Q63" s="53"/>
      <c r="R63" s="53"/>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71">
        <f t="shared" si="1"/>
        <v>35249.5</v>
      </c>
      <c r="BB63" s="72">
        <f t="shared" si="2"/>
        <v>35249.5</v>
      </c>
      <c r="BC63" s="52" t="s">
        <v>241</v>
      </c>
      <c r="BD63" s="90">
        <v>141</v>
      </c>
      <c r="BE63" s="62">
        <f t="shared" si="4"/>
        <v>159.5</v>
      </c>
      <c r="HI63" s="16">
        <v>2</v>
      </c>
      <c r="HJ63" s="16" t="s">
        <v>35</v>
      </c>
      <c r="HK63" s="16" t="s">
        <v>42</v>
      </c>
      <c r="HL63" s="16">
        <v>10</v>
      </c>
      <c r="HM63" s="16" t="s">
        <v>38</v>
      </c>
    </row>
    <row r="64" spans="1:221" s="15" customFormat="1" ht="142.5" customHeight="1">
      <c r="A64" s="56">
        <v>52</v>
      </c>
      <c r="B64" s="74" t="s">
        <v>293</v>
      </c>
      <c r="C64" s="73" t="s">
        <v>101</v>
      </c>
      <c r="D64" s="76">
        <v>221</v>
      </c>
      <c r="E64" s="77" t="s">
        <v>284</v>
      </c>
      <c r="F64" s="78">
        <v>164.02</v>
      </c>
      <c r="G64" s="53"/>
      <c r="H64" s="43"/>
      <c r="I64" s="42" t="s">
        <v>39</v>
      </c>
      <c r="J64" s="44">
        <v>1</v>
      </c>
      <c r="K64" s="45" t="s">
        <v>62</v>
      </c>
      <c r="L64" s="45" t="s">
        <v>7</v>
      </c>
      <c r="M64" s="70"/>
      <c r="N64" s="53"/>
      <c r="O64" s="53"/>
      <c r="P64" s="49"/>
      <c r="Q64" s="53"/>
      <c r="R64" s="53"/>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71">
        <f t="shared" si="1"/>
        <v>36248.42</v>
      </c>
      <c r="BB64" s="72">
        <f t="shared" si="2"/>
        <v>36248.42</v>
      </c>
      <c r="BC64" s="52" t="s">
        <v>241</v>
      </c>
      <c r="BD64" s="90">
        <v>145</v>
      </c>
      <c r="BE64" s="62">
        <f t="shared" si="4"/>
        <v>164.02</v>
      </c>
      <c r="HI64" s="16">
        <v>2</v>
      </c>
      <c r="HJ64" s="16" t="s">
        <v>35</v>
      </c>
      <c r="HK64" s="16" t="s">
        <v>42</v>
      </c>
      <c r="HL64" s="16">
        <v>10</v>
      </c>
      <c r="HM64" s="16" t="s">
        <v>38</v>
      </c>
    </row>
    <row r="65" spans="1:221" s="15" customFormat="1" ht="142.5" customHeight="1">
      <c r="A65" s="56">
        <v>53</v>
      </c>
      <c r="B65" s="74" t="s">
        <v>294</v>
      </c>
      <c r="C65" s="73" t="s">
        <v>102</v>
      </c>
      <c r="D65" s="76">
        <v>246.5</v>
      </c>
      <c r="E65" s="77" t="s">
        <v>284</v>
      </c>
      <c r="F65" s="78">
        <v>168.55</v>
      </c>
      <c r="G65" s="53"/>
      <c r="H65" s="43"/>
      <c r="I65" s="42" t="s">
        <v>39</v>
      </c>
      <c r="J65" s="44">
        <v>1</v>
      </c>
      <c r="K65" s="45" t="s">
        <v>62</v>
      </c>
      <c r="L65" s="45" t="s">
        <v>7</v>
      </c>
      <c r="M65" s="70"/>
      <c r="N65" s="53"/>
      <c r="O65" s="53"/>
      <c r="P65" s="49"/>
      <c r="Q65" s="53"/>
      <c r="R65" s="53"/>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71">
        <f t="shared" si="1"/>
        <v>41547.58</v>
      </c>
      <c r="BB65" s="72">
        <f t="shared" si="2"/>
        <v>41547.58</v>
      </c>
      <c r="BC65" s="52" t="s">
        <v>241</v>
      </c>
      <c r="BD65" s="90">
        <v>149</v>
      </c>
      <c r="BE65" s="62">
        <f t="shared" si="4"/>
        <v>168.55</v>
      </c>
      <c r="HI65" s="16">
        <v>2</v>
      </c>
      <c r="HJ65" s="16" t="s">
        <v>35</v>
      </c>
      <c r="HK65" s="16" t="s">
        <v>42</v>
      </c>
      <c r="HL65" s="16">
        <v>10</v>
      </c>
      <c r="HM65" s="16" t="s">
        <v>38</v>
      </c>
    </row>
    <row r="66" spans="1:221" s="15" customFormat="1" ht="78.75" customHeight="1">
      <c r="A66" s="56">
        <v>54</v>
      </c>
      <c r="B66" s="74" t="s">
        <v>295</v>
      </c>
      <c r="C66" s="73" t="s">
        <v>103</v>
      </c>
      <c r="D66" s="76">
        <v>1420.09</v>
      </c>
      <c r="E66" s="77" t="s">
        <v>135</v>
      </c>
      <c r="F66" s="78">
        <v>12.47</v>
      </c>
      <c r="G66" s="53"/>
      <c r="H66" s="43"/>
      <c r="I66" s="42" t="s">
        <v>39</v>
      </c>
      <c r="J66" s="44">
        <f aca="true" t="shared" si="5" ref="J66:J71">IF(I66="Less(-)",-1,1)</f>
        <v>1</v>
      </c>
      <c r="K66" s="45" t="s">
        <v>62</v>
      </c>
      <c r="L66" s="45" t="s">
        <v>7</v>
      </c>
      <c r="M66" s="70"/>
      <c r="N66" s="53"/>
      <c r="O66" s="53"/>
      <c r="P66" s="49"/>
      <c r="Q66" s="53"/>
      <c r="R66" s="5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71">
        <f t="shared" si="1"/>
        <v>17708.52</v>
      </c>
      <c r="BB66" s="72">
        <f t="shared" si="2"/>
        <v>17708.52</v>
      </c>
      <c r="BC66" s="52" t="str">
        <f aca="true" t="shared" si="6" ref="BC66:BC71">SpellNumber(L66,BB66)</f>
        <v>INR  Seventeen Thousand Seven Hundred &amp; Eight  and Paise Fifty Two Only</v>
      </c>
      <c r="BD66" s="90">
        <v>11.02</v>
      </c>
      <c r="BE66" s="62">
        <f t="shared" si="4"/>
        <v>12.47</v>
      </c>
      <c r="HI66" s="16"/>
      <c r="HJ66" s="16"/>
      <c r="HK66" s="16"/>
      <c r="HL66" s="16"/>
      <c r="HM66" s="16"/>
    </row>
    <row r="67" spans="1:221" s="15" customFormat="1" ht="49.5" customHeight="1">
      <c r="A67" s="56">
        <v>55</v>
      </c>
      <c r="B67" s="74" t="s">
        <v>300</v>
      </c>
      <c r="C67" s="73" t="s">
        <v>104</v>
      </c>
      <c r="D67" s="76">
        <v>6350</v>
      </c>
      <c r="E67" s="77" t="s">
        <v>132</v>
      </c>
      <c r="F67" s="78">
        <v>138.01</v>
      </c>
      <c r="G67" s="53"/>
      <c r="H67" s="43"/>
      <c r="I67" s="42" t="s">
        <v>39</v>
      </c>
      <c r="J67" s="44">
        <f t="shared" si="5"/>
        <v>1</v>
      </c>
      <c r="K67" s="45" t="s">
        <v>62</v>
      </c>
      <c r="L67" s="45" t="s">
        <v>7</v>
      </c>
      <c r="M67" s="70"/>
      <c r="N67" s="53"/>
      <c r="O67" s="53"/>
      <c r="P67" s="49"/>
      <c r="Q67" s="53"/>
      <c r="R67" s="5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71">
        <f t="shared" si="1"/>
        <v>876363.5</v>
      </c>
      <c r="BB67" s="72">
        <f t="shared" si="2"/>
        <v>876363.5</v>
      </c>
      <c r="BC67" s="52" t="str">
        <f t="shared" si="6"/>
        <v>INR  Eight Lakh Seventy Six Thousand Three Hundred &amp; Sixty Three  and Paise Fifty Only</v>
      </c>
      <c r="BD67" s="90">
        <v>122</v>
      </c>
      <c r="BE67" s="62">
        <f t="shared" si="4"/>
        <v>138.01</v>
      </c>
      <c r="HI67" s="16"/>
      <c r="HJ67" s="16"/>
      <c r="HK67" s="16"/>
      <c r="HL67" s="16"/>
      <c r="HM67" s="16"/>
    </row>
    <row r="68" spans="1:221" s="15" customFormat="1" ht="140.25" customHeight="1">
      <c r="A68" s="56">
        <v>56</v>
      </c>
      <c r="B68" s="74" t="s">
        <v>296</v>
      </c>
      <c r="C68" s="73" t="s">
        <v>105</v>
      </c>
      <c r="D68" s="76">
        <v>11350</v>
      </c>
      <c r="E68" s="77" t="s">
        <v>284</v>
      </c>
      <c r="F68" s="78">
        <v>54.86</v>
      </c>
      <c r="G68" s="53"/>
      <c r="H68" s="43"/>
      <c r="I68" s="42" t="s">
        <v>39</v>
      </c>
      <c r="J68" s="44">
        <f t="shared" si="5"/>
        <v>1</v>
      </c>
      <c r="K68" s="45" t="s">
        <v>62</v>
      </c>
      <c r="L68" s="45" t="s">
        <v>7</v>
      </c>
      <c r="M68" s="70"/>
      <c r="N68" s="53"/>
      <c r="O68" s="53"/>
      <c r="P68" s="49"/>
      <c r="Q68" s="53"/>
      <c r="R68" s="53"/>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71">
        <f t="shared" si="1"/>
        <v>622661</v>
      </c>
      <c r="BB68" s="72">
        <f t="shared" si="2"/>
        <v>622661</v>
      </c>
      <c r="BC68" s="52" t="str">
        <f t="shared" si="6"/>
        <v>INR  Six Lakh Twenty Two Thousand Six Hundred &amp; Sixty One  Only</v>
      </c>
      <c r="BD68" s="90">
        <v>48.5</v>
      </c>
      <c r="BE68" s="62">
        <f t="shared" si="4"/>
        <v>54.86</v>
      </c>
      <c r="HI68" s="16"/>
      <c r="HJ68" s="16"/>
      <c r="HK68" s="16"/>
      <c r="HL68" s="16"/>
      <c r="HM68" s="16"/>
    </row>
    <row r="69" spans="1:221" s="15" customFormat="1" ht="78.75" customHeight="1">
      <c r="A69" s="56">
        <v>57</v>
      </c>
      <c r="B69" s="74" t="s">
        <v>297</v>
      </c>
      <c r="C69" s="73" t="s">
        <v>106</v>
      </c>
      <c r="D69" s="76">
        <v>11350</v>
      </c>
      <c r="E69" s="77" t="s">
        <v>284</v>
      </c>
      <c r="F69" s="78">
        <v>79.18</v>
      </c>
      <c r="G69" s="53"/>
      <c r="H69" s="43"/>
      <c r="I69" s="42" t="s">
        <v>39</v>
      </c>
      <c r="J69" s="44">
        <f t="shared" si="5"/>
        <v>1</v>
      </c>
      <c r="K69" s="45" t="s">
        <v>62</v>
      </c>
      <c r="L69" s="45" t="s">
        <v>7</v>
      </c>
      <c r="M69" s="70"/>
      <c r="N69" s="53"/>
      <c r="O69" s="53"/>
      <c r="P69" s="49"/>
      <c r="Q69" s="53"/>
      <c r="R69" s="53"/>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71">
        <f t="shared" si="1"/>
        <v>898693</v>
      </c>
      <c r="BB69" s="72">
        <f t="shared" si="2"/>
        <v>898693</v>
      </c>
      <c r="BC69" s="52" t="str">
        <f t="shared" si="6"/>
        <v>INR  Eight Lakh Ninety Eight Thousand Six Hundred &amp; Ninety Three  Only</v>
      </c>
      <c r="BD69" s="90">
        <v>70</v>
      </c>
      <c r="BE69" s="62">
        <f t="shared" si="4"/>
        <v>79.18</v>
      </c>
      <c r="HI69" s="16"/>
      <c r="HJ69" s="16"/>
      <c r="HK69" s="16"/>
      <c r="HL69" s="16"/>
      <c r="HM69" s="16"/>
    </row>
    <row r="70" spans="1:221" s="15" customFormat="1" ht="106.5" customHeight="1">
      <c r="A70" s="56">
        <v>58</v>
      </c>
      <c r="B70" s="74" t="s">
        <v>298</v>
      </c>
      <c r="C70" s="73" t="s">
        <v>107</v>
      </c>
      <c r="D70" s="76">
        <v>2500.5</v>
      </c>
      <c r="E70" s="77" t="s">
        <v>284</v>
      </c>
      <c r="F70" s="78">
        <v>10.35</v>
      </c>
      <c r="G70" s="53"/>
      <c r="H70" s="43"/>
      <c r="I70" s="42" t="s">
        <v>39</v>
      </c>
      <c r="J70" s="44">
        <f t="shared" si="5"/>
        <v>1</v>
      </c>
      <c r="K70" s="45" t="s">
        <v>62</v>
      </c>
      <c r="L70" s="45" t="s">
        <v>7</v>
      </c>
      <c r="M70" s="70"/>
      <c r="N70" s="53"/>
      <c r="O70" s="53"/>
      <c r="P70" s="49"/>
      <c r="Q70" s="53"/>
      <c r="R70" s="53"/>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71">
        <f t="shared" si="1"/>
        <v>25880.18</v>
      </c>
      <c r="BB70" s="72">
        <f t="shared" si="2"/>
        <v>25880.18</v>
      </c>
      <c r="BC70" s="52" t="str">
        <f t="shared" si="6"/>
        <v>INR  Twenty Five Thousand Eight Hundred &amp; Eighty  and Paise Eighteen Only</v>
      </c>
      <c r="BD70" s="90">
        <v>9.15</v>
      </c>
      <c r="BE70" s="62">
        <f t="shared" si="4"/>
        <v>10.35</v>
      </c>
      <c r="HI70" s="16"/>
      <c r="HJ70" s="16"/>
      <c r="HK70" s="16"/>
      <c r="HL70" s="16"/>
      <c r="HM70" s="16"/>
    </row>
    <row r="71" spans="1:221" s="15" customFormat="1" ht="91.5" customHeight="1">
      <c r="A71" s="56">
        <v>59</v>
      </c>
      <c r="B71" s="74" t="s">
        <v>299</v>
      </c>
      <c r="C71" s="73" t="s">
        <v>108</v>
      </c>
      <c r="D71" s="76">
        <v>2500.5</v>
      </c>
      <c r="E71" s="77" t="s">
        <v>284</v>
      </c>
      <c r="F71" s="78">
        <v>55.43</v>
      </c>
      <c r="G71" s="53"/>
      <c r="H71" s="43"/>
      <c r="I71" s="42" t="s">
        <v>39</v>
      </c>
      <c r="J71" s="44">
        <f t="shared" si="5"/>
        <v>1</v>
      </c>
      <c r="K71" s="45" t="s">
        <v>62</v>
      </c>
      <c r="L71" s="45" t="s">
        <v>7</v>
      </c>
      <c r="M71" s="70"/>
      <c r="N71" s="53"/>
      <c r="O71" s="53"/>
      <c r="P71" s="49"/>
      <c r="Q71" s="53"/>
      <c r="R71" s="53"/>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71">
        <f t="shared" si="1"/>
        <v>138602.72</v>
      </c>
      <c r="BB71" s="72">
        <f t="shared" si="2"/>
        <v>138602.72</v>
      </c>
      <c r="BC71" s="52" t="str">
        <f t="shared" si="6"/>
        <v>INR  One Lakh Thirty Eight Thousand Six Hundred &amp; Two  and Paise Seventy Two Only</v>
      </c>
      <c r="BD71" s="90">
        <v>49</v>
      </c>
      <c r="BE71" s="62">
        <f t="shared" si="4"/>
        <v>55.43</v>
      </c>
      <c r="HI71" s="16"/>
      <c r="HJ71" s="16"/>
      <c r="HK71" s="16"/>
      <c r="HL71" s="16"/>
      <c r="HM71" s="16"/>
    </row>
    <row r="72" spans="1:221" s="15" customFormat="1" ht="124.5" customHeight="1">
      <c r="A72" s="56">
        <v>60</v>
      </c>
      <c r="B72" s="74" t="s">
        <v>301</v>
      </c>
      <c r="C72" s="73" t="s">
        <v>109</v>
      </c>
      <c r="D72" s="76">
        <v>110</v>
      </c>
      <c r="E72" s="77" t="s">
        <v>284</v>
      </c>
      <c r="F72" s="78">
        <v>37.45</v>
      </c>
      <c r="G72" s="53"/>
      <c r="H72" s="43"/>
      <c r="I72" s="42" t="s">
        <v>39</v>
      </c>
      <c r="J72" s="44">
        <v>1</v>
      </c>
      <c r="K72" s="45" t="s">
        <v>62</v>
      </c>
      <c r="L72" s="45" t="s">
        <v>7</v>
      </c>
      <c r="M72" s="70"/>
      <c r="N72" s="53"/>
      <c r="O72" s="53"/>
      <c r="P72" s="49"/>
      <c r="Q72" s="53"/>
      <c r="R72" s="53"/>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71">
        <f t="shared" si="1"/>
        <v>4119.5</v>
      </c>
      <c r="BB72" s="72">
        <f t="shared" si="2"/>
        <v>4119.5</v>
      </c>
      <c r="BC72" s="52" t="s">
        <v>241</v>
      </c>
      <c r="BD72" s="90">
        <v>33.11</v>
      </c>
      <c r="BE72" s="62">
        <f t="shared" si="4"/>
        <v>37.45</v>
      </c>
      <c r="HI72" s="16">
        <v>2</v>
      </c>
      <c r="HJ72" s="16" t="s">
        <v>35</v>
      </c>
      <c r="HK72" s="16" t="s">
        <v>42</v>
      </c>
      <c r="HL72" s="16">
        <v>10</v>
      </c>
      <c r="HM72" s="16" t="s">
        <v>38</v>
      </c>
    </row>
    <row r="73" spans="1:221" s="15" customFormat="1" ht="109.5" customHeight="1">
      <c r="A73" s="56">
        <v>61</v>
      </c>
      <c r="B73" s="74" t="s">
        <v>302</v>
      </c>
      <c r="C73" s="73" t="s">
        <v>110</v>
      </c>
      <c r="D73" s="76">
        <v>110</v>
      </c>
      <c r="E73" s="77" t="s">
        <v>284</v>
      </c>
      <c r="F73" s="78">
        <v>38.26</v>
      </c>
      <c r="G73" s="53"/>
      <c r="H73" s="43"/>
      <c r="I73" s="42" t="s">
        <v>39</v>
      </c>
      <c r="J73" s="44">
        <v>1</v>
      </c>
      <c r="K73" s="45" t="s">
        <v>62</v>
      </c>
      <c r="L73" s="45" t="s">
        <v>7</v>
      </c>
      <c r="M73" s="70"/>
      <c r="N73" s="53"/>
      <c r="O73" s="53"/>
      <c r="P73" s="49"/>
      <c r="Q73" s="53"/>
      <c r="R73" s="53"/>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71">
        <f t="shared" si="1"/>
        <v>4208.6</v>
      </c>
      <c r="BB73" s="72">
        <f t="shared" si="2"/>
        <v>4208.6</v>
      </c>
      <c r="BC73" s="52" t="s">
        <v>241</v>
      </c>
      <c r="BD73" s="90">
        <v>33.82</v>
      </c>
      <c r="BE73" s="62">
        <f t="shared" si="4"/>
        <v>38.26</v>
      </c>
      <c r="HI73" s="16">
        <v>2</v>
      </c>
      <c r="HJ73" s="16" t="s">
        <v>35</v>
      </c>
      <c r="HK73" s="16" t="s">
        <v>42</v>
      </c>
      <c r="HL73" s="16">
        <v>10</v>
      </c>
      <c r="HM73" s="16" t="s">
        <v>38</v>
      </c>
    </row>
    <row r="74" spans="1:221" s="15" customFormat="1" ht="109.5" customHeight="1">
      <c r="A74" s="56">
        <v>62</v>
      </c>
      <c r="B74" s="74" t="s">
        <v>303</v>
      </c>
      <c r="C74" s="73" t="s">
        <v>111</v>
      </c>
      <c r="D74" s="76">
        <v>110</v>
      </c>
      <c r="E74" s="77" t="s">
        <v>284</v>
      </c>
      <c r="F74" s="78">
        <v>39.06</v>
      </c>
      <c r="G74" s="53"/>
      <c r="H74" s="43"/>
      <c r="I74" s="42" t="s">
        <v>39</v>
      </c>
      <c r="J74" s="44">
        <v>1</v>
      </c>
      <c r="K74" s="45" t="s">
        <v>62</v>
      </c>
      <c r="L74" s="45" t="s">
        <v>7</v>
      </c>
      <c r="M74" s="70"/>
      <c r="N74" s="53"/>
      <c r="O74" s="53"/>
      <c r="P74" s="49"/>
      <c r="Q74" s="53"/>
      <c r="R74" s="53"/>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71">
        <f t="shared" si="1"/>
        <v>4296.6</v>
      </c>
      <c r="BB74" s="72">
        <f t="shared" si="2"/>
        <v>4296.6</v>
      </c>
      <c r="BC74" s="52" t="s">
        <v>241</v>
      </c>
      <c r="BD74" s="90">
        <v>34.53</v>
      </c>
      <c r="BE74" s="62">
        <f t="shared" si="4"/>
        <v>39.06</v>
      </c>
      <c r="HI74" s="16">
        <v>2</v>
      </c>
      <c r="HJ74" s="16" t="s">
        <v>35</v>
      </c>
      <c r="HK74" s="16" t="s">
        <v>42</v>
      </c>
      <c r="HL74" s="16">
        <v>10</v>
      </c>
      <c r="HM74" s="16" t="s">
        <v>38</v>
      </c>
    </row>
    <row r="75" spans="1:221" s="15" customFormat="1" ht="109.5" customHeight="1">
      <c r="A75" s="56">
        <v>63</v>
      </c>
      <c r="B75" s="74" t="s">
        <v>304</v>
      </c>
      <c r="C75" s="73" t="s">
        <v>112</v>
      </c>
      <c r="D75" s="76">
        <v>110</v>
      </c>
      <c r="E75" s="77" t="s">
        <v>284</v>
      </c>
      <c r="F75" s="78">
        <v>39.86</v>
      </c>
      <c r="G75" s="53"/>
      <c r="H75" s="43"/>
      <c r="I75" s="42" t="s">
        <v>39</v>
      </c>
      <c r="J75" s="44">
        <v>1</v>
      </c>
      <c r="K75" s="45" t="s">
        <v>62</v>
      </c>
      <c r="L75" s="45" t="s">
        <v>7</v>
      </c>
      <c r="M75" s="70"/>
      <c r="N75" s="53"/>
      <c r="O75" s="53"/>
      <c r="P75" s="49"/>
      <c r="Q75" s="53"/>
      <c r="R75" s="53"/>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71">
        <f t="shared" si="1"/>
        <v>4384.6</v>
      </c>
      <c r="BB75" s="72">
        <f t="shared" si="2"/>
        <v>4384.6</v>
      </c>
      <c r="BC75" s="52" t="s">
        <v>241</v>
      </c>
      <c r="BD75" s="90">
        <v>35.24</v>
      </c>
      <c r="BE75" s="62">
        <f t="shared" si="4"/>
        <v>39.86</v>
      </c>
      <c r="HI75" s="16">
        <v>2</v>
      </c>
      <c r="HJ75" s="16" t="s">
        <v>35</v>
      </c>
      <c r="HK75" s="16" t="s">
        <v>42</v>
      </c>
      <c r="HL75" s="16">
        <v>10</v>
      </c>
      <c r="HM75" s="16" t="s">
        <v>38</v>
      </c>
    </row>
    <row r="76" spans="1:221" s="15" customFormat="1" ht="109.5" customHeight="1">
      <c r="A76" s="56">
        <v>64</v>
      </c>
      <c r="B76" s="74" t="s">
        <v>305</v>
      </c>
      <c r="C76" s="73" t="s">
        <v>113</v>
      </c>
      <c r="D76" s="76">
        <v>110</v>
      </c>
      <c r="E76" s="77" t="s">
        <v>284</v>
      </c>
      <c r="F76" s="78">
        <v>40.67</v>
      </c>
      <c r="G76" s="53"/>
      <c r="H76" s="43"/>
      <c r="I76" s="42" t="s">
        <v>39</v>
      </c>
      <c r="J76" s="44">
        <v>1</v>
      </c>
      <c r="K76" s="45" t="s">
        <v>62</v>
      </c>
      <c r="L76" s="45" t="s">
        <v>7</v>
      </c>
      <c r="M76" s="70"/>
      <c r="N76" s="53"/>
      <c r="O76" s="53"/>
      <c r="P76" s="49"/>
      <c r="Q76" s="53"/>
      <c r="R76" s="53"/>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71">
        <f t="shared" si="1"/>
        <v>4473.7</v>
      </c>
      <c r="BB76" s="72">
        <f t="shared" si="2"/>
        <v>4473.7</v>
      </c>
      <c r="BC76" s="52" t="s">
        <v>241</v>
      </c>
      <c r="BD76" s="90">
        <v>35.95</v>
      </c>
      <c r="BE76" s="62">
        <f t="shared" si="4"/>
        <v>40.67</v>
      </c>
      <c r="HI76" s="16">
        <v>2</v>
      </c>
      <c r="HJ76" s="16" t="s">
        <v>35</v>
      </c>
      <c r="HK76" s="16" t="s">
        <v>42</v>
      </c>
      <c r="HL76" s="16">
        <v>10</v>
      </c>
      <c r="HM76" s="16" t="s">
        <v>38</v>
      </c>
    </row>
    <row r="77" spans="1:221" s="15" customFormat="1" ht="114" customHeight="1">
      <c r="A77" s="56">
        <v>65</v>
      </c>
      <c r="B77" s="74" t="s">
        <v>306</v>
      </c>
      <c r="C77" s="73" t="s">
        <v>114</v>
      </c>
      <c r="D77" s="76">
        <v>440</v>
      </c>
      <c r="E77" s="77" t="s">
        <v>284</v>
      </c>
      <c r="F77" s="78">
        <v>89.36</v>
      </c>
      <c r="G77" s="53"/>
      <c r="H77" s="43"/>
      <c r="I77" s="42" t="s">
        <v>39</v>
      </c>
      <c r="J77" s="44">
        <f>IF(I77="Less(-)",-1,1)</f>
        <v>1</v>
      </c>
      <c r="K77" s="45" t="s">
        <v>62</v>
      </c>
      <c r="L77" s="45" t="s">
        <v>7</v>
      </c>
      <c r="M77" s="70"/>
      <c r="N77" s="53"/>
      <c r="O77" s="53"/>
      <c r="P77" s="49"/>
      <c r="Q77" s="53"/>
      <c r="R77" s="53"/>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71">
        <f t="shared" si="1"/>
        <v>39318.4</v>
      </c>
      <c r="BB77" s="72">
        <f t="shared" si="2"/>
        <v>39318.4</v>
      </c>
      <c r="BC77" s="52" t="str">
        <f>SpellNumber(L77,BB77)</f>
        <v>INR  Thirty Nine Thousand Three Hundred &amp; Eighteen  and Paise Forty Only</v>
      </c>
      <c r="BD77" s="90">
        <v>79</v>
      </c>
      <c r="BE77" s="62">
        <f t="shared" si="4"/>
        <v>89.36</v>
      </c>
      <c r="HI77" s="16"/>
      <c r="HJ77" s="16"/>
      <c r="HK77" s="16"/>
      <c r="HL77" s="16"/>
      <c r="HM77" s="16"/>
    </row>
    <row r="78" spans="1:221" s="15" customFormat="1" ht="95.25" customHeight="1">
      <c r="A78" s="56">
        <v>66</v>
      </c>
      <c r="B78" s="74" t="s">
        <v>307</v>
      </c>
      <c r="C78" s="73" t="s">
        <v>115</v>
      </c>
      <c r="D78" s="76">
        <v>35</v>
      </c>
      <c r="E78" s="77" t="s">
        <v>239</v>
      </c>
      <c r="F78" s="78">
        <v>6598.29</v>
      </c>
      <c r="G78" s="53"/>
      <c r="H78" s="43"/>
      <c r="I78" s="42" t="s">
        <v>39</v>
      </c>
      <c r="J78" s="44">
        <f>IF(I78="Less(-)",-1,1)</f>
        <v>1</v>
      </c>
      <c r="K78" s="45" t="s">
        <v>62</v>
      </c>
      <c r="L78" s="45" t="s">
        <v>7</v>
      </c>
      <c r="M78" s="70"/>
      <c r="N78" s="53"/>
      <c r="O78" s="53"/>
      <c r="P78" s="49"/>
      <c r="Q78" s="53"/>
      <c r="R78" s="53"/>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71">
        <f aca="true" t="shared" si="7" ref="BA78:BA140">total_amount_ba($B$2,$D$2,D78,F78,J78,K78,M78)</f>
        <v>230940.15</v>
      </c>
      <c r="BB78" s="72">
        <f aca="true" t="shared" si="8" ref="BB78:BB140">BA78+SUM(N78:AZ78)</f>
        <v>230940.15</v>
      </c>
      <c r="BC78" s="52" t="str">
        <f>SpellNumber(L78,BB78)</f>
        <v>INR  Two Lakh Thirty Thousand Nine Hundred &amp; Forty  and Paise Fifteen Only</v>
      </c>
      <c r="BD78" s="90">
        <v>5833</v>
      </c>
      <c r="BE78" s="62">
        <f t="shared" si="4"/>
        <v>6598.29</v>
      </c>
      <c r="HI78" s="16"/>
      <c r="HJ78" s="16"/>
      <c r="HK78" s="16"/>
      <c r="HL78" s="16"/>
      <c r="HM78" s="16"/>
    </row>
    <row r="79" spans="1:221" s="15" customFormat="1" ht="114" customHeight="1">
      <c r="A79" s="56">
        <v>67</v>
      </c>
      <c r="B79" s="74" t="s">
        <v>308</v>
      </c>
      <c r="C79" s="73" t="s">
        <v>116</v>
      </c>
      <c r="D79" s="76">
        <v>17.5</v>
      </c>
      <c r="E79" s="77" t="s">
        <v>284</v>
      </c>
      <c r="F79" s="78">
        <v>727.36</v>
      </c>
      <c r="G79" s="53"/>
      <c r="H79" s="43"/>
      <c r="I79" s="42" t="s">
        <v>39</v>
      </c>
      <c r="J79" s="44">
        <v>1</v>
      </c>
      <c r="K79" s="45" t="s">
        <v>62</v>
      </c>
      <c r="L79" s="45" t="s">
        <v>7</v>
      </c>
      <c r="M79" s="70"/>
      <c r="N79" s="53"/>
      <c r="O79" s="53"/>
      <c r="P79" s="49"/>
      <c r="Q79" s="53"/>
      <c r="R79" s="53"/>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71">
        <f t="shared" si="7"/>
        <v>12728.8</v>
      </c>
      <c r="BB79" s="72">
        <f t="shared" si="8"/>
        <v>12728.8</v>
      </c>
      <c r="BC79" s="52" t="s">
        <v>241</v>
      </c>
      <c r="BD79" s="90">
        <v>643</v>
      </c>
      <c r="BE79" s="62">
        <f aca="true" t="shared" si="9" ref="BE79:BE141">BD79*1.12*1.01</f>
        <v>727.36</v>
      </c>
      <c r="HI79" s="16">
        <v>2</v>
      </c>
      <c r="HJ79" s="16" t="s">
        <v>35</v>
      </c>
      <c r="HK79" s="16" t="s">
        <v>42</v>
      </c>
      <c r="HL79" s="16">
        <v>10</v>
      </c>
      <c r="HM79" s="16" t="s">
        <v>38</v>
      </c>
    </row>
    <row r="80" spans="1:221" s="15" customFormat="1" ht="114" customHeight="1">
      <c r="A80" s="56">
        <v>68</v>
      </c>
      <c r="B80" s="74" t="s">
        <v>309</v>
      </c>
      <c r="C80" s="73" t="s">
        <v>117</v>
      </c>
      <c r="D80" s="76">
        <v>17.5</v>
      </c>
      <c r="E80" s="77" t="s">
        <v>284</v>
      </c>
      <c r="F80" s="78">
        <v>740.94</v>
      </c>
      <c r="G80" s="53"/>
      <c r="H80" s="43"/>
      <c r="I80" s="42" t="s">
        <v>39</v>
      </c>
      <c r="J80" s="44">
        <v>1</v>
      </c>
      <c r="K80" s="45" t="s">
        <v>62</v>
      </c>
      <c r="L80" s="45" t="s">
        <v>7</v>
      </c>
      <c r="M80" s="70"/>
      <c r="N80" s="53"/>
      <c r="O80" s="53"/>
      <c r="P80" s="49"/>
      <c r="Q80" s="53"/>
      <c r="R80" s="53"/>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71">
        <f t="shared" si="7"/>
        <v>12966.45</v>
      </c>
      <c r="BB80" s="72">
        <f t="shared" si="8"/>
        <v>12966.45</v>
      </c>
      <c r="BC80" s="52" t="s">
        <v>241</v>
      </c>
      <c r="BD80" s="90">
        <v>655</v>
      </c>
      <c r="BE80" s="62">
        <f t="shared" si="9"/>
        <v>740.94</v>
      </c>
      <c r="HI80" s="16">
        <v>2</v>
      </c>
      <c r="HJ80" s="16" t="s">
        <v>35</v>
      </c>
      <c r="HK80" s="16" t="s">
        <v>42</v>
      </c>
      <c r="HL80" s="16">
        <v>10</v>
      </c>
      <c r="HM80" s="16" t="s">
        <v>38</v>
      </c>
    </row>
    <row r="81" spans="1:221" s="15" customFormat="1" ht="114" customHeight="1">
      <c r="A81" s="56">
        <v>69</v>
      </c>
      <c r="B81" s="74" t="s">
        <v>310</v>
      </c>
      <c r="C81" s="73" t="s">
        <v>118</v>
      </c>
      <c r="D81" s="76">
        <v>17.5</v>
      </c>
      <c r="E81" s="77" t="s">
        <v>284</v>
      </c>
      <c r="F81" s="78">
        <v>754.51</v>
      </c>
      <c r="G81" s="53"/>
      <c r="H81" s="43"/>
      <c r="I81" s="42" t="s">
        <v>39</v>
      </c>
      <c r="J81" s="44">
        <v>1</v>
      </c>
      <c r="K81" s="45" t="s">
        <v>62</v>
      </c>
      <c r="L81" s="45" t="s">
        <v>7</v>
      </c>
      <c r="M81" s="70"/>
      <c r="N81" s="53"/>
      <c r="O81" s="53"/>
      <c r="P81" s="49"/>
      <c r="Q81" s="53"/>
      <c r="R81" s="53"/>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71">
        <f t="shared" si="7"/>
        <v>13203.93</v>
      </c>
      <c r="BB81" s="72">
        <f t="shared" si="8"/>
        <v>13203.93</v>
      </c>
      <c r="BC81" s="52" t="s">
        <v>241</v>
      </c>
      <c r="BD81" s="90">
        <v>667</v>
      </c>
      <c r="BE81" s="62">
        <f t="shared" si="9"/>
        <v>754.51</v>
      </c>
      <c r="HI81" s="16">
        <v>2</v>
      </c>
      <c r="HJ81" s="16" t="s">
        <v>35</v>
      </c>
      <c r="HK81" s="16" t="s">
        <v>42</v>
      </c>
      <c r="HL81" s="16">
        <v>10</v>
      </c>
      <c r="HM81" s="16" t="s">
        <v>38</v>
      </c>
    </row>
    <row r="82" spans="1:221" s="15" customFormat="1" ht="114" customHeight="1">
      <c r="A82" s="56">
        <v>70</v>
      </c>
      <c r="B82" s="74" t="s">
        <v>311</v>
      </c>
      <c r="C82" s="73" t="s">
        <v>119</v>
      </c>
      <c r="D82" s="76">
        <v>17.5</v>
      </c>
      <c r="E82" s="77" t="s">
        <v>284</v>
      </c>
      <c r="F82" s="78">
        <v>768.08</v>
      </c>
      <c r="G82" s="53"/>
      <c r="H82" s="43"/>
      <c r="I82" s="42" t="s">
        <v>39</v>
      </c>
      <c r="J82" s="44">
        <v>1</v>
      </c>
      <c r="K82" s="45" t="s">
        <v>62</v>
      </c>
      <c r="L82" s="45" t="s">
        <v>7</v>
      </c>
      <c r="M82" s="70"/>
      <c r="N82" s="53"/>
      <c r="O82" s="53"/>
      <c r="P82" s="49"/>
      <c r="Q82" s="53"/>
      <c r="R82" s="53"/>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71">
        <f t="shared" si="7"/>
        <v>13441.4</v>
      </c>
      <c r="BB82" s="72">
        <f t="shared" si="8"/>
        <v>13441.4</v>
      </c>
      <c r="BC82" s="52" t="s">
        <v>241</v>
      </c>
      <c r="BD82" s="90">
        <v>679</v>
      </c>
      <c r="BE82" s="62">
        <f t="shared" si="9"/>
        <v>768.08</v>
      </c>
      <c r="HI82" s="16">
        <v>2</v>
      </c>
      <c r="HJ82" s="16" t="s">
        <v>35</v>
      </c>
      <c r="HK82" s="16" t="s">
        <v>42</v>
      </c>
      <c r="HL82" s="16">
        <v>10</v>
      </c>
      <c r="HM82" s="16" t="s">
        <v>38</v>
      </c>
    </row>
    <row r="83" spans="1:221" s="15" customFormat="1" ht="114" customHeight="1">
      <c r="A83" s="56">
        <v>71</v>
      </c>
      <c r="B83" s="74" t="s">
        <v>312</v>
      </c>
      <c r="C83" s="73" t="s">
        <v>120</v>
      </c>
      <c r="D83" s="76">
        <v>17.5</v>
      </c>
      <c r="E83" s="77" t="s">
        <v>284</v>
      </c>
      <c r="F83" s="78">
        <v>781.66</v>
      </c>
      <c r="G83" s="53"/>
      <c r="H83" s="43"/>
      <c r="I83" s="42" t="s">
        <v>39</v>
      </c>
      <c r="J83" s="44">
        <v>1</v>
      </c>
      <c r="K83" s="45" t="s">
        <v>62</v>
      </c>
      <c r="L83" s="45" t="s">
        <v>7</v>
      </c>
      <c r="M83" s="70"/>
      <c r="N83" s="53"/>
      <c r="O83" s="53"/>
      <c r="P83" s="49"/>
      <c r="Q83" s="53"/>
      <c r="R83" s="53"/>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71">
        <f t="shared" si="7"/>
        <v>13679.05</v>
      </c>
      <c r="BB83" s="72">
        <f t="shared" si="8"/>
        <v>13679.05</v>
      </c>
      <c r="BC83" s="52" t="s">
        <v>241</v>
      </c>
      <c r="BD83" s="90">
        <v>691</v>
      </c>
      <c r="BE83" s="62">
        <f t="shared" si="9"/>
        <v>781.66</v>
      </c>
      <c r="HI83" s="16">
        <v>2</v>
      </c>
      <c r="HJ83" s="16" t="s">
        <v>35</v>
      </c>
      <c r="HK83" s="16" t="s">
        <v>42</v>
      </c>
      <c r="HL83" s="16">
        <v>10</v>
      </c>
      <c r="HM83" s="16" t="s">
        <v>38</v>
      </c>
    </row>
    <row r="84" spans="1:221" s="15" customFormat="1" ht="242.25" customHeight="1">
      <c r="A84" s="56">
        <v>72</v>
      </c>
      <c r="B84" s="74" t="s">
        <v>493</v>
      </c>
      <c r="C84" s="73" t="s">
        <v>121</v>
      </c>
      <c r="D84" s="76">
        <v>195</v>
      </c>
      <c r="E84" s="77" t="s">
        <v>284</v>
      </c>
      <c r="F84" s="78">
        <v>903.83</v>
      </c>
      <c r="G84" s="53"/>
      <c r="H84" s="43"/>
      <c r="I84" s="42" t="s">
        <v>39</v>
      </c>
      <c r="J84" s="44">
        <v>1</v>
      </c>
      <c r="K84" s="45" t="s">
        <v>62</v>
      </c>
      <c r="L84" s="45" t="s">
        <v>7</v>
      </c>
      <c r="M84" s="70"/>
      <c r="N84" s="53"/>
      <c r="O84" s="53"/>
      <c r="P84" s="49"/>
      <c r="Q84" s="53"/>
      <c r="R84" s="53"/>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71">
        <f t="shared" si="7"/>
        <v>176246.85</v>
      </c>
      <c r="BB84" s="72">
        <f t="shared" si="8"/>
        <v>176246.85</v>
      </c>
      <c r="BC84" s="52" t="s">
        <v>241</v>
      </c>
      <c r="BD84" s="90">
        <v>799</v>
      </c>
      <c r="BE84" s="62">
        <f t="shared" si="9"/>
        <v>903.83</v>
      </c>
      <c r="HI84" s="16">
        <v>2</v>
      </c>
      <c r="HJ84" s="16" t="s">
        <v>35</v>
      </c>
      <c r="HK84" s="16" t="s">
        <v>42</v>
      </c>
      <c r="HL84" s="16">
        <v>10</v>
      </c>
      <c r="HM84" s="16" t="s">
        <v>38</v>
      </c>
    </row>
    <row r="85" spans="1:221" s="15" customFormat="1" ht="242.25" customHeight="1">
      <c r="A85" s="56">
        <v>73</v>
      </c>
      <c r="B85" s="74" t="s">
        <v>494</v>
      </c>
      <c r="C85" s="73" t="s">
        <v>122</v>
      </c>
      <c r="D85" s="76">
        <v>195</v>
      </c>
      <c r="E85" s="77" t="s">
        <v>284</v>
      </c>
      <c r="F85" s="78">
        <v>909.48</v>
      </c>
      <c r="G85" s="53"/>
      <c r="H85" s="43"/>
      <c r="I85" s="42" t="s">
        <v>39</v>
      </c>
      <c r="J85" s="44">
        <v>1</v>
      </c>
      <c r="K85" s="45" t="s">
        <v>62</v>
      </c>
      <c r="L85" s="45" t="s">
        <v>7</v>
      </c>
      <c r="M85" s="70"/>
      <c r="N85" s="53"/>
      <c r="O85" s="53"/>
      <c r="P85" s="49"/>
      <c r="Q85" s="53"/>
      <c r="R85" s="53"/>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71">
        <f t="shared" si="7"/>
        <v>177348.6</v>
      </c>
      <c r="BB85" s="72">
        <f t="shared" si="8"/>
        <v>177348.6</v>
      </c>
      <c r="BC85" s="52" t="s">
        <v>241</v>
      </c>
      <c r="BD85" s="90">
        <v>804</v>
      </c>
      <c r="BE85" s="62">
        <f t="shared" si="9"/>
        <v>909.48</v>
      </c>
      <c r="HI85" s="16">
        <v>2</v>
      </c>
      <c r="HJ85" s="16" t="s">
        <v>35</v>
      </c>
      <c r="HK85" s="16" t="s">
        <v>42</v>
      </c>
      <c r="HL85" s="16">
        <v>10</v>
      </c>
      <c r="HM85" s="16" t="s">
        <v>38</v>
      </c>
    </row>
    <row r="86" spans="1:221" s="15" customFormat="1" ht="242.25" customHeight="1">
      <c r="A86" s="56">
        <v>74</v>
      </c>
      <c r="B86" s="74" t="s">
        <v>495</v>
      </c>
      <c r="C86" s="73" t="s">
        <v>123</v>
      </c>
      <c r="D86" s="76">
        <v>195</v>
      </c>
      <c r="E86" s="77" t="s">
        <v>284</v>
      </c>
      <c r="F86" s="78">
        <v>915.14</v>
      </c>
      <c r="G86" s="53"/>
      <c r="H86" s="43"/>
      <c r="I86" s="42" t="s">
        <v>39</v>
      </c>
      <c r="J86" s="44">
        <v>1</v>
      </c>
      <c r="K86" s="45" t="s">
        <v>62</v>
      </c>
      <c r="L86" s="45" t="s">
        <v>7</v>
      </c>
      <c r="M86" s="70"/>
      <c r="N86" s="53"/>
      <c r="O86" s="53"/>
      <c r="P86" s="49"/>
      <c r="Q86" s="53"/>
      <c r="R86" s="53"/>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71">
        <f t="shared" si="7"/>
        <v>178452.3</v>
      </c>
      <c r="BB86" s="72">
        <f t="shared" si="8"/>
        <v>178452.3</v>
      </c>
      <c r="BC86" s="52" t="s">
        <v>241</v>
      </c>
      <c r="BD86" s="90">
        <v>809</v>
      </c>
      <c r="BE86" s="62">
        <f t="shared" si="9"/>
        <v>915.14</v>
      </c>
      <c r="HI86" s="16">
        <v>2</v>
      </c>
      <c r="HJ86" s="16" t="s">
        <v>35</v>
      </c>
      <c r="HK86" s="16" t="s">
        <v>42</v>
      </c>
      <c r="HL86" s="16">
        <v>10</v>
      </c>
      <c r="HM86" s="16" t="s">
        <v>38</v>
      </c>
    </row>
    <row r="87" spans="1:221" s="15" customFormat="1" ht="242.25" customHeight="1">
      <c r="A87" s="56">
        <v>75</v>
      </c>
      <c r="B87" s="74" t="s">
        <v>496</v>
      </c>
      <c r="C87" s="73" t="s">
        <v>124</v>
      </c>
      <c r="D87" s="76">
        <v>195</v>
      </c>
      <c r="E87" s="77" t="s">
        <v>284</v>
      </c>
      <c r="F87" s="78">
        <v>920.8</v>
      </c>
      <c r="G87" s="53"/>
      <c r="H87" s="43"/>
      <c r="I87" s="42" t="s">
        <v>39</v>
      </c>
      <c r="J87" s="44">
        <v>1</v>
      </c>
      <c r="K87" s="45" t="s">
        <v>62</v>
      </c>
      <c r="L87" s="45" t="s">
        <v>7</v>
      </c>
      <c r="M87" s="70"/>
      <c r="N87" s="53"/>
      <c r="O87" s="53"/>
      <c r="P87" s="49"/>
      <c r="Q87" s="53"/>
      <c r="R87" s="53"/>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71">
        <f t="shared" si="7"/>
        <v>179556</v>
      </c>
      <c r="BB87" s="72">
        <f t="shared" si="8"/>
        <v>179556</v>
      </c>
      <c r="BC87" s="52" t="s">
        <v>241</v>
      </c>
      <c r="BD87" s="90">
        <v>814</v>
      </c>
      <c r="BE87" s="62">
        <f t="shared" si="9"/>
        <v>920.8</v>
      </c>
      <c r="HI87" s="16">
        <v>2</v>
      </c>
      <c r="HJ87" s="16" t="s">
        <v>35</v>
      </c>
      <c r="HK87" s="16" t="s">
        <v>42</v>
      </c>
      <c r="HL87" s="16">
        <v>10</v>
      </c>
      <c r="HM87" s="16" t="s">
        <v>38</v>
      </c>
    </row>
    <row r="88" spans="1:221" s="15" customFormat="1" ht="242.25" customHeight="1">
      <c r="A88" s="56">
        <v>76</v>
      </c>
      <c r="B88" s="74" t="s">
        <v>497</v>
      </c>
      <c r="C88" s="73" t="s">
        <v>125</v>
      </c>
      <c r="D88" s="76">
        <v>195</v>
      </c>
      <c r="E88" s="77" t="s">
        <v>284</v>
      </c>
      <c r="F88" s="78">
        <v>926.45</v>
      </c>
      <c r="G88" s="53"/>
      <c r="H88" s="43"/>
      <c r="I88" s="42" t="s">
        <v>39</v>
      </c>
      <c r="J88" s="44">
        <v>1</v>
      </c>
      <c r="K88" s="45" t="s">
        <v>62</v>
      </c>
      <c r="L88" s="45" t="s">
        <v>7</v>
      </c>
      <c r="M88" s="70"/>
      <c r="N88" s="53"/>
      <c r="O88" s="53"/>
      <c r="P88" s="49"/>
      <c r="Q88" s="53"/>
      <c r="R88" s="53"/>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71">
        <f t="shared" si="7"/>
        <v>180657.75</v>
      </c>
      <c r="BB88" s="72">
        <f t="shared" si="8"/>
        <v>180657.75</v>
      </c>
      <c r="BC88" s="52" t="s">
        <v>241</v>
      </c>
      <c r="BD88" s="90">
        <v>819</v>
      </c>
      <c r="BE88" s="62">
        <f t="shared" si="9"/>
        <v>926.45</v>
      </c>
      <c r="HI88" s="16">
        <v>2</v>
      </c>
      <c r="HJ88" s="16" t="s">
        <v>35</v>
      </c>
      <c r="HK88" s="16" t="s">
        <v>42</v>
      </c>
      <c r="HL88" s="16">
        <v>10</v>
      </c>
      <c r="HM88" s="16" t="s">
        <v>38</v>
      </c>
    </row>
    <row r="89" spans="1:221" s="15" customFormat="1" ht="249" customHeight="1">
      <c r="A89" s="56">
        <v>77</v>
      </c>
      <c r="B89" s="74" t="s">
        <v>317</v>
      </c>
      <c r="C89" s="73" t="s">
        <v>126</v>
      </c>
      <c r="D89" s="76">
        <v>185</v>
      </c>
      <c r="E89" s="77" t="s">
        <v>284</v>
      </c>
      <c r="F89" s="78">
        <v>1057.67</v>
      </c>
      <c r="G89" s="53"/>
      <c r="H89" s="43"/>
      <c r="I89" s="42" t="s">
        <v>39</v>
      </c>
      <c r="J89" s="44">
        <v>1</v>
      </c>
      <c r="K89" s="45" t="s">
        <v>62</v>
      </c>
      <c r="L89" s="45" t="s">
        <v>7</v>
      </c>
      <c r="M89" s="70"/>
      <c r="N89" s="53"/>
      <c r="O89" s="53"/>
      <c r="P89" s="49"/>
      <c r="Q89" s="53"/>
      <c r="R89" s="53"/>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71">
        <f t="shared" si="7"/>
        <v>195668.95</v>
      </c>
      <c r="BB89" s="72">
        <f t="shared" si="8"/>
        <v>195668.95</v>
      </c>
      <c r="BC89" s="52" t="s">
        <v>241</v>
      </c>
      <c r="BD89" s="90">
        <v>935</v>
      </c>
      <c r="BE89" s="62">
        <f t="shared" si="9"/>
        <v>1057.67</v>
      </c>
      <c r="HI89" s="16">
        <v>2</v>
      </c>
      <c r="HJ89" s="16" t="s">
        <v>35</v>
      </c>
      <c r="HK89" s="16" t="s">
        <v>42</v>
      </c>
      <c r="HL89" s="16">
        <v>10</v>
      </c>
      <c r="HM89" s="16" t="s">
        <v>38</v>
      </c>
    </row>
    <row r="90" spans="1:221" s="15" customFormat="1" ht="249" customHeight="1">
      <c r="A90" s="56">
        <v>78</v>
      </c>
      <c r="B90" s="74" t="s">
        <v>313</v>
      </c>
      <c r="C90" s="73" t="s">
        <v>137</v>
      </c>
      <c r="D90" s="76">
        <v>185</v>
      </c>
      <c r="E90" s="77" t="s">
        <v>284</v>
      </c>
      <c r="F90" s="78">
        <v>1063.33</v>
      </c>
      <c r="G90" s="53"/>
      <c r="H90" s="43"/>
      <c r="I90" s="42" t="s">
        <v>39</v>
      </c>
      <c r="J90" s="44">
        <v>1</v>
      </c>
      <c r="K90" s="45" t="s">
        <v>62</v>
      </c>
      <c r="L90" s="45" t="s">
        <v>7</v>
      </c>
      <c r="M90" s="70"/>
      <c r="N90" s="53"/>
      <c r="O90" s="53"/>
      <c r="P90" s="49"/>
      <c r="Q90" s="53"/>
      <c r="R90" s="53"/>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71">
        <f t="shared" si="7"/>
        <v>196716.05</v>
      </c>
      <c r="BB90" s="72">
        <f t="shared" si="8"/>
        <v>196716.05</v>
      </c>
      <c r="BC90" s="52" t="s">
        <v>241</v>
      </c>
      <c r="BD90" s="90">
        <v>940</v>
      </c>
      <c r="BE90" s="62">
        <f t="shared" si="9"/>
        <v>1063.33</v>
      </c>
      <c r="HI90" s="16">
        <v>2</v>
      </c>
      <c r="HJ90" s="16" t="s">
        <v>35</v>
      </c>
      <c r="HK90" s="16" t="s">
        <v>42</v>
      </c>
      <c r="HL90" s="16">
        <v>10</v>
      </c>
      <c r="HM90" s="16" t="s">
        <v>38</v>
      </c>
    </row>
    <row r="91" spans="1:221" s="15" customFormat="1" ht="249" customHeight="1">
      <c r="A91" s="56">
        <v>79</v>
      </c>
      <c r="B91" s="74" t="s">
        <v>314</v>
      </c>
      <c r="C91" s="73" t="s">
        <v>138</v>
      </c>
      <c r="D91" s="76">
        <v>185</v>
      </c>
      <c r="E91" s="77" t="s">
        <v>284</v>
      </c>
      <c r="F91" s="78">
        <v>1068.98</v>
      </c>
      <c r="G91" s="53"/>
      <c r="H91" s="43"/>
      <c r="I91" s="42" t="s">
        <v>39</v>
      </c>
      <c r="J91" s="44">
        <v>1</v>
      </c>
      <c r="K91" s="45" t="s">
        <v>62</v>
      </c>
      <c r="L91" s="45" t="s">
        <v>7</v>
      </c>
      <c r="M91" s="70"/>
      <c r="N91" s="53"/>
      <c r="O91" s="53"/>
      <c r="P91" s="49"/>
      <c r="Q91" s="53"/>
      <c r="R91" s="53"/>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71">
        <f t="shared" si="7"/>
        <v>197761.3</v>
      </c>
      <c r="BB91" s="72">
        <f t="shared" si="8"/>
        <v>197761.3</v>
      </c>
      <c r="BC91" s="52" t="s">
        <v>241</v>
      </c>
      <c r="BD91" s="90">
        <v>945</v>
      </c>
      <c r="BE91" s="62">
        <f t="shared" si="9"/>
        <v>1068.98</v>
      </c>
      <c r="HI91" s="16">
        <v>2</v>
      </c>
      <c r="HJ91" s="16" t="s">
        <v>35</v>
      </c>
      <c r="HK91" s="16" t="s">
        <v>42</v>
      </c>
      <c r="HL91" s="16">
        <v>10</v>
      </c>
      <c r="HM91" s="16" t="s">
        <v>38</v>
      </c>
    </row>
    <row r="92" spans="1:221" s="15" customFormat="1" ht="249" customHeight="1">
      <c r="A92" s="56">
        <v>80</v>
      </c>
      <c r="B92" s="74" t="s">
        <v>315</v>
      </c>
      <c r="C92" s="73" t="s">
        <v>139</v>
      </c>
      <c r="D92" s="76">
        <v>185</v>
      </c>
      <c r="E92" s="77" t="s">
        <v>284</v>
      </c>
      <c r="F92" s="78">
        <v>1074.64</v>
      </c>
      <c r="G92" s="53"/>
      <c r="H92" s="43"/>
      <c r="I92" s="42" t="s">
        <v>39</v>
      </c>
      <c r="J92" s="44">
        <v>1</v>
      </c>
      <c r="K92" s="45" t="s">
        <v>62</v>
      </c>
      <c r="L92" s="45" t="s">
        <v>7</v>
      </c>
      <c r="M92" s="70"/>
      <c r="N92" s="53"/>
      <c r="O92" s="53"/>
      <c r="P92" s="49"/>
      <c r="Q92" s="53"/>
      <c r="R92" s="53"/>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71">
        <f t="shared" si="7"/>
        <v>198808.4</v>
      </c>
      <c r="BB92" s="72">
        <f t="shared" si="8"/>
        <v>198808.4</v>
      </c>
      <c r="BC92" s="52" t="s">
        <v>241</v>
      </c>
      <c r="BD92" s="90">
        <v>950</v>
      </c>
      <c r="BE92" s="62">
        <f t="shared" si="9"/>
        <v>1074.64</v>
      </c>
      <c r="HI92" s="16">
        <v>2</v>
      </c>
      <c r="HJ92" s="16" t="s">
        <v>35</v>
      </c>
      <c r="HK92" s="16" t="s">
        <v>42</v>
      </c>
      <c r="HL92" s="16">
        <v>10</v>
      </c>
      <c r="HM92" s="16" t="s">
        <v>38</v>
      </c>
    </row>
    <row r="93" spans="1:221" s="15" customFormat="1" ht="249" customHeight="1">
      <c r="A93" s="56">
        <v>81</v>
      </c>
      <c r="B93" s="74" t="s">
        <v>316</v>
      </c>
      <c r="C93" s="73" t="s">
        <v>140</v>
      </c>
      <c r="D93" s="76">
        <v>185</v>
      </c>
      <c r="E93" s="77" t="s">
        <v>284</v>
      </c>
      <c r="F93" s="78">
        <v>1080.3</v>
      </c>
      <c r="G93" s="53"/>
      <c r="H93" s="43"/>
      <c r="I93" s="42" t="s">
        <v>39</v>
      </c>
      <c r="J93" s="44">
        <v>1</v>
      </c>
      <c r="K93" s="45" t="s">
        <v>62</v>
      </c>
      <c r="L93" s="45" t="s">
        <v>7</v>
      </c>
      <c r="M93" s="70"/>
      <c r="N93" s="53"/>
      <c r="O93" s="53"/>
      <c r="P93" s="49"/>
      <c r="Q93" s="53"/>
      <c r="R93" s="53"/>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71">
        <f t="shared" si="7"/>
        <v>199855.5</v>
      </c>
      <c r="BB93" s="72">
        <f t="shared" si="8"/>
        <v>199855.5</v>
      </c>
      <c r="BC93" s="52" t="s">
        <v>241</v>
      </c>
      <c r="BD93" s="90">
        <v>955</v>
      </c>
      <c r="BE93" s="62">
        <f t="shared" si="9"/>
        <v>1080.3</v>
      </c>
      <c r="HI93" s="16">
        <v>2</v>
      </c>
      <c r="HJ93" s="16" t="s">
        <v>35</v>
      </c>
      <c r="HK93" s="16" t="s">
        <v>42</v>
      </c>
      <c r="HL93" s="16">
        <v>10</v>
      </c>
      <c r="HM93" s="16" t="s">
        <v>38</v>
      </c>
    </row>
    <row r="94" spans="1:221" s="15" customFormat="1" ht="317.25" customHeight="1">
      <c r="A94" s="56">
        <v>82</v>
      </c>
      <c r="B94" s="74" t="s">
        <v>318</v>
      </c>
      <c r="C94" s="73" t="s">
        <v>141</v>
      </c>
      <c r="D94" s="76">
        <v>105</v>
      </c>
      <c r="E94" s="77" t="s">
        <v>284</v>
      </c>
      <c r="F94" s="78">
        <v>1771.46</v>
      </c>
      <c r="G94" s="53"/>
      <c r="H94" s="43"/>
      <c r="I94" s="42" t="s">
        <v>39</v>
      </c>
      <c r="J94" s="44">
        <v>1</v>
      </c>
      <c r="K94" s="45" t="s">
        <v>62</v>
      </c>
      <c r="L94" s="45" t="s">
        <v>7</v>
      </c>
      <c r="M94" s="70"/>
      <c r="N94" s="53"/>
      <c r="O94" s="53"/>
      <c r="P94" s="49"/>
      <c r="Q94" s="53"/>
      <c r="R94" s="53"/>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71">
        <f t="shared" si="7"/>
        <v>186003.3</v>
      </c>
      <c r="BB94" s="72">
        <f t="shared" si="8"/>
        <v>186003.3</v>
      </c>
      <c r="BC94" s="52" t="s">
        <v>241</v>
      </c>
      <c r="BD94" s="90">
        <v>1566</v>
      </c>
      <c r="BE94" s="62">
        <f t="shared" si="9"/>
        <v>1771.46</v>
      </c>
      <c r="HI94" s="16">
        <v>2</v>
      </c>
      <c r="HJ94" s="16" t="s">
        <v>35</v>
      </c>
      <c r="HK94" s="16" t="s">
        <v>42</v>
      </c>
      <c r="HL94" s="16">
        <v>10</v>
      </c>
      <c r="HM94" s="16" t="s">
        <v>38</v>
      </c>
    </row>
    <row r="95" spans="1:221" s="15" customFormat="1" ht="317.25" customHeight="1">
      <c r="A95" s="56">
        <v>83</v>
      </c>
      <c r="B95" s="74" t="s">
        <v>319</v>
      </c>
      <c r="C95" s="73" t="s">
        <v>142</v>
      </c>
      <c r="D95" s="76">
        <v>105</v>
      </c>
      <c r="E95" s="77" t="s">
        <v>284</v>
      </c>
      <c r="F95" s="78">
        <v>1785.03</v>
      </c>
      <c r="G95" s="53"/>
      <c r="H95" s="43"/>
      <c r="I95" s="42" t="s">
        <v>39</v>
      </c>
      <c r="J95" s="44">
        <v>1</v>
      </c>
      <c r="K95" s="45" t="s">
        <v>62</v>
      </c>
      <c r="L95" s="45" t="s">
        <v>7</v>
      </c>
      <c r="M95" s="70"/>
      <c r="N95" s="53"/>
      <c r="O95" s="53"/>
      <c r="P95" s="49"/>
      <c r="Q95" s="53"/>
      <c r="R95" s="53"/>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71">
        <f t="shared" si="7"/>
        <v>187428.15</v>
      </c>
      <c r="BB95" s="72">
        <f t="shared" si="8"/>
        <v>187428.15</v>
      </c>
      <c r="BC95" s="52" t="s">
        <v>241</v>
      </c>
      <c r="BD95" s="90">
        <v>1578</v>
      </c>
      <c r="BE95" s="62">
        <f t="shared" si="9"/>
        <v>1785.03</v>
      </c>
      <c r="HI95" s="16">
        <v>2</v>
      </c>
      <c r="HJ95" s="16" t="s">
        <v>35</v>
      </c>
      <c r="HK95" s="16" t="s">
        <v>42</v>
      </c>
      <c r="HL95" s="16">
        <v>10</v>
      </c>
      <c r="HM95" s="16" t="s">
        <v>38</v>
      </c>
    </row>
    <row r="96" spans="1:221" s="15" customFormat="1" ht="317.25" customHeight="1">
      <c r="A96" s="56">
        <v>84</v>
      </c>
      <c r="B96" s="74" t="s">
        <v>320</v>
      </c>
      <c r="C96" s="73" t="s">
        <v>143</v>
      </c>
      <c r="D96" s="76">
        <v>105</v>
      </c>
      <c r="E96" s="77" t="s">
        <v>284</v>
      </c>
      <c r="F96" s="78">
        <v>1798.61</v>
      </c>
      <c r="G96" s="53"/>
      <c r="H96" s="43"/>
      <c r="I96" s="42" t="s">
        <v>39</v>
      </c>
      <c r="J96" s="44">
        <v>1</v>
      </c>
      <c r="K96" s="45" t="s">
        <v>62</v>
      </c>
      <c r="L96" s="45" t="s">
        <v>7</v>
      </c>
      <c r="M96" s="70"/>
      <c r="N96" s="53"/>
      <c r="O96" s="53"/>
      <c r="P96" s="49"/>
      <c r="Q96" s="53"/>
      <c r="R96" s="53"/>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71">
        <f t="shared" si="7"/>
        <v>188854.05</v>
      </c>
      <c r="BB96" s="72">
        <f t="shared" si="8"/>
        <v>188854.05</v>
      </c>
      <c r="BC96" s="52" t="s">
        <v>241</v>
      </c>
      <c r="BD96" s="90">
        <v>1590</v>
      </c>
      <c r="BE96" s="62">
        <f t="shared" si="9"/>
        <v>1798.61</v>
      </c>
      <c r="HI96" s="16">
        <v>2</v>
      </c>
      <c r="HJ96" s="16" t="s">
        <v>35</v>
      </c>
      <c r="HK96" s="16" t="s">
        <v>42</v>
      </c>
      <c r="HL96" s="16">
        <v>10</v>
      </c>
      <c r="HM96" s="16" t="s">
        <v>38</v>
      </c>
    </row>
    <row r="97" spans="1:221" s="15" customFormat="1" ht="317.25" customHeight="1">
      <c r="A97" s="56">
        <v>85</v>
      </c>
      <c r="B97" s="74" t="s">
        <v>321</v>
      </c>
      <c r="C97" s="73" t="s">
        <v>144</v>
      </c>
      <c r="D97" s="76">
        <v>105</v>
      </c>
      <c r="E97" s="77" t="s">
        <v>284</v>
      </c>
      <c r="F97" s="78">
        <v>1812.18</v>
      </c>
      <c r="G97" s="53"/>
      <c r="H97" s="43"/>
      <c r="I97" s="42" t="s">
        <v>39</v>
      </c>
      <c r="J97" s="44">
        <v>1</v>
      </c>
      <c r="K97" s="45" t="s">
        <v>62</v>
      </c>
      <c r="L97" s="45" t="s">
        <v>7</v>
      </c>
      <c r="M97" s="70"/>
      <c r="N97" s="53"/>
      <c r="O97" s="53"/>
      <c r="P97" s="49"/>
      <c r="Q97" s="53"/>
      <c r="R97" s="53"/>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71">
        <f t="shared" si="7"/>
        <v>190278.9</v>
      </c>
      <c r="BB97" s="72">
        <f t="shared" si="8"/>
        <v>190278.9</v>
      </c>
      <c r="BC97" s="52" t="s">
        <v>241</v>
      </c>
      <c r="BD97" s="90">
        <v>1602</v>
      </c>
      <c r="BE97" s="62">
        <f t="shared" si="9"/>
        <v>1812.18</v>
      </c>
      <c r="HI97" s="16">
        <v>2</v>
      </c>
      <c r="HJ97" s="16" t="s">
        <v>35</v>
      </c>
      <c r="HK97" s="16" t="s">
        <v>42</v>
      </c>
      <c r="HL97" s="16">
        <v>10</v>
      </c>
      <c r="HM97" s="16" t="s">
        <v>38</v>
      </c>
    </row>
    <row r="98" spans="1:221" s="15" customFormat="1" ht="317.25" customHeight="1">
      <c r="A98" s="56">
        <v>86</v>
      </c>
      <c r="B98" s="74" t="s">
        <v>322</v>
      </c>
      <c r="C98" s="73" t="s">
        <v>145</v>
      </c>
      <c r="D98" s="76">
        <v>105</v>
      </c>
      <c r="E98" s="77" t="s">
        <v>284</v>
      </c>
      <c r="F98" s="78">
        <v>1825.76</v>
      </c>
      <c r="G98" s="53"/>
      <c r="H98" s="43"/>
      <c r="I98" s="42" t="s">
        <v>39</v>
      </c>
      <c r="J98" s="44">
        <v>1</v>
      </c>
      <c r="K98" s="45" t="s">
        <v>62</v>
      </c>
      <c r="L98" s="45" t="s">
        <v>7</v>
      </c>
      <c r="M98" s="70"/>
      <c r="N98" s="53"/>
      <c r="O98" s="53"/>
      <c r="P98" s="49"/>
      <c r="Q98" s="53"/>
      <c r="R98" s="53"/>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71">
        <f t="shared" si="7"/>
        <v>191704.8</v>
      </c>
      <c r="BB98" s="72">
        <f t="shared" si="8"/>
        <v>191704.8</v>
      </c>
      <c r="BC98" s="52" t="s">
        <v>241</v>
      </c>
      <c r="BD98" s="90">
        <v>1614</v>
      </c>
      <c r="BE98" s="62">
        <f t="shared" si="9"/>
        <v>1825.76</v>
      </c>
      <c r="HI98" s="16">
        <v>2</v>
      </c>
      <c r="HJ98" s="16" t="s">
        <v>35</v>
      </c>
      <c r="HK98" s="16" t="s">
        <v>42</v>
      </c>
      <c r="HL98" s="16">
        <v>10</v>
      </c>
      <c r="HM98" s="16" t="s">
        <v>38</v>
      </c>
    </row>
    <row r="99" spans="1:221" s="88" customFormat="1" ht="353.25" customHeight="1">
      <c r="A99" s="56">
        <v>87</v>
      </c>
      <c r="B99" s="79" t="s">
        <v>323</v>
      </c>
      <c r="C99" s="73" t="s">
        <v>146</v>
      </c>
      <c r="D99" s="76">
        <v>30</v>
      </c>
      <c r="E99" s="77" t="s">
        <v>284</v>
      </c>
      <c r="F99" s="78">
        <v>1797.48</v>
      </c>
      <c r="G99" s="80"/>
      <c r="H99" s="81"/>
      <c r="I99" s="82" t="s">
        <v>39</v>
      </c>
      <c r="J99" s="83">
        <v>1</v>
      </c>
      <c r="K99" s="84" t="s">
        <v>62</v>
      </c>
      <c r="L99" s="84" t="s">
        <v>7</v>
      </c>
      <c r="M99" s="85"/>
      <c r="N99" s="80"/>
      <c r="O99" s="80"/>
      <c r="P99" s="86"/>
      <c r="Q99" s="80"/>
      <c r="R99" s="80"/>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71">
        <f t="shared" si="7"/>
        <v>53924.4</v>
      </c>
      <c r="BB99" s="72">
        <f t="shared" si="8"/>
        <v>53924.4</v>
      </c>
      <c r="BC99" s="87" t="s">
        <v>241</v>
      </c>
      <c r="BD99" s="90">
        <v>1589</v>
      </c>
      <c r="BE99" s="62">
        <f t="shared" si="9"/>
        <v>1797.48</v>
      </c>
      <c r="HI99" s="89">
        <v>2</v>
      </c>
      <c r="HJ99" s="89" t="s">
        <v>35</v>
      </c>
      <c r="HK99" s="89" t="s">
        <v>42</v>
      </c>
      <c r="HL99" s="89">
        <v>10</v>
      </c>
      <c r="HM99" s="89" t="s">
        <v>38</v>
      </c>
    </row>
    <row r="100" spans="1:221" s="88" customFormat="1" ht="353.25" customHeight="1">
      <c r="A100" s="56">
        <v>88</v>
      </c>
      <c r="B100" s="79" t="s">
        <v>324</v>
      </c>
      <c r="C100" s="73" t="s">
        <v>235</v>
      </c>
      <c r="D100" s="76">
        <v>30</v>
      </c>
      <c r="E100" s="77" t="s">
        <v>284</v>
      </c>
      <c r="F100" s="78">
        <v>1811.05</v>
      </c>
      <c r="G100" s="80"/>
      <c r="H100" s="81"/>
      <c r="I100" s="82" t="s">
        <v>39</v>
      </c>
      <c r="J100" s="83">
        <v>1</v>
      </c>
      <c r="K100" s="84" t="s">
        <v>62</v>
      </c>
      <c r="L100" s="84" t="s">
        <v>7</v>
      </c>
      <c r="M100" s="85"/>
      <c r="N100" s="80"/>
      <c r="O100" s="80"/>
      <c r="P100" s="86"/>
      <c r="Q100" s="80"/>
      <c r="R100" s="80"/>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71">
        <f t="shared" si="7"/>
        <v>54331.5</v>
      </c>
      <c r="BB100" s="72">
        <f t="shared" si="8"/>
        <v>54331.5</v>
      </c>
      <c r="BC100" s="87" t="s">
        <v>241</v>
      </c>
      <c r="BD100" s="90">
        <v>1601</v>
      </c>
      <c r="BE100" s="62">
        <f t="shared" si="9"/>
        <v>1811.05</v>
      </c>
      <c r="HI100" s="89">
        <v>2</v>
      </c>
      <c r="HJ100" s="89" t="s">
        <v>35</v>
      </c>
      <c r="HK100" s="89" t="s">
        <v>42</v>
      </c>
      <c r="HL100" s="89">
        <v>10</v>
      </c>
      <c r="HM100" s="89" t="s">
        <v>38</v>
      </c>
    </row>
    <row r="101" spans="1:221" s="88" customFormat="1" ht="353.25" customHeight="1">
      <c r="A101" s="56">
        <v>89</v>
      </c>
      <c r="B101" s="79" t="s">
        <v>325</v>
      </c>
      <c r="C101" s="73" t="s">
        <v>236</v>
      </c>
      <c r="D101" s="76">
        <v>30</v>
      </c>
      <c r="E101" s="77" t="s">
        <v>284</v>
      </c>
      <c r="F101" s="78">
        <v>1824.63</v>
      </c>
      <c r="G101" s="80"/>
      <c r="H101" s="81"/>
      <c r="I101" s="82" t="s">
        <v>39</v>
      </c>
      <c r="J101" s="83">
        <v>1</v>
      </c>
      <c r="K101" s="84" t="s">
        <v>62</v>
      </c>
      <c r="L101" s="84" t="s">
        <v>7</v>
      </c>
      <c r="M101" s="85"/>
      <c r="N101" s="80"/>
      <c r="O101" s="80"/>
      <c r="P101" s="86"/>
      <c r="Q101" s="80"/>
      <c r="R101" s="80"/>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71">
        <f t="shared" si="7"/>
        <v>54738.9</v>
      </c>
      <c r="BB101" s="72">
        <f t="shared" si="8"/>
        <v>54738.9</v>
      </c>
      <c r="BC101" s="87" t="s">
        <v>241</v>
      </c>
      <c r="BD101" s="90">
        <v>1613</v>
      </c>
      <c r="BE101" s="62">
        <f t="shared" si="9"/>
        <v>1824.63</v>
      </c>
      <c r="HI101" s="89">
        <v>2</v>
      </c>
      <c r="HJ101" s="89" t="s">
        <v>35</v>
      </c>
      <c r="HK101" s="89" t="s">
        <v>42</v>
      </c>
      <c r="HL101" s="89">
        <v>10</v>
      </c>
      <c r="HM101" s="89" t="s">
        <v>38</v>
      </c>
    </row>
    <row r="102" spans="1:221" s="88" customFormat="1" ht="353.25" customHeight="1">
      <c r="A102" s="56">
        <v>90</v>
      </c>
      <c r="B102" s="79" t="s">
        <v>326</v>
      </c>
      <c r="C102" s="73" t="s">
        <v>237</v>
      </c>
      <c r="D102" s="76">
        <v>30</v>
      </c>
      <c r="E102" s="77" t="s">
        <v>284</v>
      </c>
      <c r="F102" s="78">
        <v>1838.2</v>
      </c>
      <c r="G102" s="80"/>
      <c r="H102" s="81"/>
      <c r="I102" s="82" t="s">
        <v>39</v>
      </c>
      <c r="J102" s="83">
        <v>1</v>
      </c>
      <c r="K102" s="84" t="s">
        <v>62</v>
      </c>
      <c r="L102" s="84" t="s">
        <v>7</v>
      </c>
      <c r="M102" s="85"/>
      <c r="N102" s="80"/>
      <c r="O102" s="80"/>
      <c r="P102" s="86"/>
      <c r="Q102" s="80"/>
      <c r="R102" s="80"/>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71">
        <f t="shared" si="7"/>
        <v>55146</v>
      </c>
      <c r="BB102" s="72">
        <f t="shared" si="8"/>
        <v>55146</v>
      </c>
      <c r="BC102" s="87" t="s">
        <v>241</v>
      </c>
      <c r="BD102" s="90">
        <v>1625</v>
      </c>
      <c r="BE102" s="62">
        <f t="shared" si="9"/>
        <v>1838.2</v>
      </c>
      <c r="HI102" s="89">
        <v>2</v>
      </c>
      <c r="HJ102" s="89" t="s">
        <v>35</v>
      </c>
      <c r="HK102" s="89" t="s">
        <v>42</v>
      </c>
      <c r="HL102" s="89">
        <v>10</v>
      </c>
      <c r="HM102" s="89" t="s">
        <v>38</v>
      </c>
    </row>
    <row r="103" spans="1:221" s="88" customFormat="1" ht="353.25" customHeight="1">
      <c r="A103" s="56">
        <v>91</v>
      </c>
      <c r="B103" s="79" t="s">
        <v>327</v>
      </c>
      <c r="C103" s="73" t="s">
        <v>147</v>
      </c>
      <c r="D103" s="76">
        <v>30</v>
      </c>
      <c r="E103" s="77" t="s">
        <v>284</v>
      </c>
      <c r="F103" s="78">
        <v>1851.77</v>
      </c>
      <c r="G103" s="80"/>
      <c r="H103" s="81"/>
      <c r="I103" s="82" t="s">
        <v>39</v>
      </c>
      <c r="J103" s="83">
        <v>1</v>
      </c>
      <c r="K103" s="84" t="s">
        <v>62</v>
      </c>
      <c r="L103" s="84" t="s">
        <v>7</v>
      </c>
      <c r="M103" s="85"/>
      <c r="N103" s="80"/>
      <c r="O103" s="80"/>
      <c r="P103" s="86"/>
      <c r="Q103" s="80"/>
      <c r="R103" s="80"/>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71">
        <f t="shared" si="7"/>
        <v>55553.1</v>
      </c>
      <c r="BB103" s="72">
        <f t="shared" si="8"/>
        <v>55553.1</v>
      </c>
      <c r="BC103" s="87" t="s">
        <v>241</v>
      </c>
      <c r="BD103" s="90">
        <v>1637</v>
      </c>
      <c r="BE103" s="62">
        <f t="shared" si="9"/>
        <v>1851.77</v>
      </c>
      <c r="HI103" s="89">
        <v>2</v>
      </c>
      <c r="HJ103" s="89" t="s">
        <v>35</v>
      </c>
      <c r="HK103" s="89" t="s">
        <v>42</v>
      </c>
      <c r="HL103" s="89">
        <v>10</v>
      </c>
      <c r="HM103" s="89" t="s">
        <v>38</v>
      </c>
    </row>
    <row r="104" spans="1:221" s="88" customFormat="1" ht="94.5" customHeight="1">
      <c r="A104" s="56">
        <v>92</v>
      </c>
      <c r="B104" s="74" t="s">
        <v>331</v>
      </c>
      <c r="C104" s="73" t="s">
        <v>148</v>
      </c>
      <c r="D104" s="76">
        <v>18</v>
      </c>
      <c r="E104" s="77" t="s">
        <v>239</v>
      </c>
      <c r="F104" s="78">
        <v>6786.88</v>
      </c>
      <c r="G104" s="80"/>
      <c r="H104" s="81"/>
      <c r="I104" s="82" t="s">
        <v>39</v>
      </c>
      <c r="J104" s="83">
        <v>1</v>
      </c>
      <c r="K104" s="84" t="s">
        <v>62</v>
      </c>
      <c r="L104" s="84" t="s">
        <v>7</v>
      </c>
      <c r="M104" s="85"/>
      <c r="N104" s="80"/>
      <c r="O104" s="80"/>
      <c r="P104" s="86"/>
      <c r="Q104" s="80"/>
      <c r="R104" s="80"/>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71">
        <f t="shared" si="7"/>
        <v>122163.84</v>
      </c>
      <c r="BB104" s="72">
        <f t="shared" si="8"/>
        <v>122163.84</v>
      </c>
      <c r="BC104" s="87" t="s">
        <v>241</v>
      </c>
      <c r="BD104" s="90">
        <v>5999.72</v>
      </c>
      <c r="BE104" s="62">
        <f t="shared" si="9"/>
        <v>6786.88</v>
      </c>
      <c r="HI104" s="89">
        <v>2</v>
      </c>
      <c r="HJ104" s="89" t="s">
        <v>35</v>
      </c>
      <c r="HK104" s="89" t="s">
        <v>42</v>
      </c>
      <c r="HL104" s="89">
        <v>10</v>
      </c>
      <c r="HM104" s="89" t="s">
        <v>38</v>
      </c>
    </row>
    <row r="105" spans="1:221" s="15" customFormat="1" ht="94.5" customHeight="1">
      <c r="A105" s="56">
        <v>93</v>
      </c>
      <c r="B105" s="74" t="s">
        <v>330</v>
      </c>
      <c r="C105" s="73" t="s">
        <v>149</v>
      </c>
      <c r="D105" s="76">
        <v>18</v>
      </c>
      <c r="E105" s="77" t="s">
        <v>239</v>
      </c>
      <c r="F105" s="78">
        <v>6894.35</v>
      </c>
      <c r="G105" s="53"/>
      <c r="H105" s="43"/>
      <c r="I105" s="42" t="s">
        <v>39</v>
      </c>
      <c r="J105" s="44">
        <v>1</v>
      </c>
      <c r="K105" s="45" t="s">
        <v>62</v>
      </c>
      <c r="L105" s="45" t="s">
        <v>7</v>
      </c>
      <c r="M105" s="70"/>
      <c r="N105" s="53"/>
      <c r="O105" s="53"/>
      <c r="P105" s="49"/>
      <c r="Q105" s="53"/>
      <c r="R105" s="53"/>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71">
        <f t="shared" si="7"/>
        <v>124098.3</v>
      </c>
      <c r="BB105" s="72">
        <f t="shared" si="8"/>
        <v>124098.3</v>
      </c>
      <c r="BC105" s="52" t="s">
        <v>241</v>
      </c>
      <c r="BD105" s="90">
        <v>6094.72</v>
      </c>
      <c r="BE105" s="62">
        <f t="shared" si="9"/>
        <v>6894.35</v>
      </c>
      <c r="HI105" s="16">
        <v>2</v>
      </c>
      <c r="HJ105" s="16" t="s">
        <v>35</v>
      </c>
      <c r="HK105" s="16" t="s">
        <v>42</v>
      </c>
      <c r="HL105" s="16">
        <v>10</v>
      </c>
      <c r="HM105" s="16" t="s">
        <v>38</v>
      </c>
    </row>
    <row r="106" spans="1:221" s="15" customFormat="1" ht="94.5" customHeight="1">
      <c r="A106" s="56">
        <v>94</v>
      </c>
      <c r="B106" s="74" t="s">
        <v>328</v>
      </c>
      <c r="C106" s="73" t="s">
        <v>150</v>
      </c>
      <c r="D106" s="76">
        <v>17.45</v>
      </c>
      <c r="E106" s="77" t="s">
        <v>239</v>
      </c>
      <c r="F106" s="78">
        <v>7001.81</v>
      </c>
      <c r="G106" s="53"/>
      <c r="H106" s="43"/>
      <c r="I106" s="42" t="s">
        <v>39</v>
      </c>
      <c r="J106" s="44">
        <v>1</v>
      </c>
      <c r="K106" s="45" t="s">
        <v>62</v>
      </c>
      <c r="L106" s="45" t="s">
        <v>7</v>
      </c>
      <c r="M106" s="70"/>
      <c r="N106" s="53"/>
      <c r="O106" s="53"/>
      <c r="P106" s="49"/>
      <c r="Q106" s="53"/>
      <c r="R106" s="53"/>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71">
        <f t="shared" si="7"/>
        <v>122181.58</v>
      </c>
      <c r="BB106" s="72">
        <f t="shared" si="8"/>
        <v>122181.58</v>
      </c>
      <c r="BC106" s="52" t="s">
        <v>241</v>
      </c>
      <c r="BD106" s="90">
        <v>6189.72</v>
      </c>
      <c r="BE106" s="62">
        <f t="shared" si="9"/>
        <v>7001.81</v>
      </c>
      <c r="HI106" s="16">
        <v>2</v>
      </c>
      <c r="HJ106" s="16" t="s">
        <v>35</v>
      </c>
      <c r="HK106" s="16" t="s">
        <v>42</v>
      </c>
      <c r="HL106" s="16">
        <v>10</v>
      </c>
      <c r="HM106" s="16" t="s">
        <v>38</v>
      </c>
    </row>
    <row r="107" spans="1:221" s="15" customFormat="1" ht="94.5" customHeight="1">
      <c r="A107" s="56">
        <v>95</v>
      </c>
      <c r="B107" s="74" t="s">
        <v>329</v>
      </c>
      <c r="C107" s="73" t="s">
        <v>151</v>
      </c>
      <c r="D107" s="76">
        <v>17</v>
      </c>
      <c r="E107" s="77" t="s">
        <v>239</v>
      </c>
      <c r="F107" s="78">
        <v>7109.28</v>
      </c>
      <c r="G107" s="53"/>
      <c r="H107" s="43"/>
      <c r="I107" s="42" t="s">
        <v>39</v>
      </c>
      <c r="J107" s="44">
        <v>1</v>
      </c>
      <c r="K107" s="45" t="s">
        <v>62</v>
      </c>
      <c r="L107" s="45" t="s">
        <v>7</v>
      </c>
      <c r="M107" s="70"/>
      <c r="N107" s="53"/>
      <c r="O107" s="53"/>
      <c r="P107" s="49"/>
      <c r="Q107" s="53"/>
      <c r="R107" s="53"/>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71">
        <f t="shared" si="7"/>
        <v>120857.76</v>
      </c>
      <c r="BB107" s="72">
        <f t="shared" si="8"/>
        <v>120857.76</v>
      </c>
      <c r="BC107" s="52" t="s">
        <v>241</v>
      </c>
      <c r="BD107" s="90">
        <v>6284.72</v>
      </c>
      <c r="BE107" s="62">
        <f t="shared" si="9"/>
        <v>7109.28</v>
      </c>
      <c r="HI107" s="16">
        <v>2</v>
      </c>
      <c r="HJ107" s="16" t="s">
        <v>35</v>
      </c>
      <c r="HK107" s="16" t="s">
        <v>42</v>
      </c>
      <c r="HL107" s="16">
        <v>10</v>
      </c>
      <c r="HM107" s="16" t="s">
        <v>38</v>
      </c>
    </row>
    <row r="108" spans="1:221" s="15" customFormat="1" ht="94.5" customHeight="1">
      <c r="A108" s="56">
        <v>96</v>
      </c>
      <c r="B108" s="74" t="s">
        <v>332</v>
      </c>
      <c r="C108" s="73" t="s">
        <v>152</v>
      </c>
      <c r="D108" s="76">
        <v>17</v>
      </c>
      <c r="E108" s="77" t="s">
        <v>239</v>
      </c>
      <c r="F108" s="78">
        <v>7216.74</v>
      </c>
      <c r="G108" s="53"/>
      <c r="H108" s="43"/>
      <c r="I108" s="42" t="s">
        <v>39</v>
      </c>
      <c r="J108" s="44">
        <v>1</v>
      </c>
      <c r="K108" s="45" t="s">
        <v>62</v>
      </c>
      <c r="L108" s="45" t="s">
        <v>7</v>
      </c>
      <c r="M108" s="70"/>
      <c r="N108" s="53"/>
      <c r="O108" s="53"/>
      <c r="P108" s="49"/>
      <c r="Q108" s="53"/>
      <c r="R108" s="53"/>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71">
        <f t="shared" si="7"/>
        <v>122684.58</v>
      </c>
      <c r="BB108" s="72">
        <f t="shared" si="8"/>
        <v>122684.58</v>
      </c>
      <c r="BC108" s="52" t="s">
        <v>241</v>
      </c>
      <c r="BD108" s="90">
        <v>6379.72</v>
      </c>
      <c r="BE108" s="62">
        <f t="shared" si="9"/>
        <v>7216.74</v>
      </c>
      <c r="HI108" s="16">
        <v>2</v>
      </c>
      <c r="HJ108" s="16" t="s">
        <v>35</v>
      </c>
      <c r="HK108" s="16" t="s">
        <v>42</v>
      </c>
      <c r="HL108" s="16">
        <v>10</v>
      </c>
      <c r="HM108" s="16" t="s">
        <v>38</v>
      </c>
    </row>
    <row r="109" spans="1:221" s="15" customFormat="1" ht="79.5" customHeight="1">
      <c r="A109" s="56">
        <v>97</v>
      </c>
      <c r="B109" s="74" t="s">
        <v>333</v>
      </c>
      <c r="C109" s="73" t="s">
        <v>153</v>
      </c>
      <c r="D109" s="76">
        <v>12</v>
      </c>
      <c r="E109" s="77" t="s">
        <v>239</v>
      </c>
      <c r="F109" s="78">
        <v>6164.75</v>
      </c>
      <c r="G109" s="53"/>
      <c r="H109" s="43"/>
      <c r="I109" s="42" t="s">
        <v>39</v>
      </c>
      <c r="J109" s="44">
        <v>1</v>
      </c>
      <c r="K109" s="45" t="s">
        <v>62</v>
      </c>
      <c r="L109" s="45" t="s">
        <v>7</v>
      </c>
      <c r="M109" s="70"/>
      <c r="N109" s="53"/>
      <c r="O109" s="53"/>
      <c r="P109" s="49"/>
      <c r="Q109" s="53"/>
      <c r="R109" s="53"/>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71">
        <f t="shared" si="7"/>
        <v>73977</v>
      </c>
      <c r="BB109" s="72">
        <f t="shared" si="8"/>
        <v>73977</v>
      </c>
      <c r="BC109" s="52" t="s">
        <v>241</v>
      </c>
      <c r="BD109" s="90">
        <v>5449.74</v>
      </c>
      <c r="BE109" s="62">
        <f t="shared" si="9"/>
        <v>6164.75</v>
      </c>
      <c r="HI109" s="16">
        <v>2</v>
      </c>
      <c r="HJ109" s="16" t="s">
        <v>35</v>
      </c>
      <c r="HK109" s="16" t="s">
        <v>42</v>
      </c>
      <c r="HL109" s="16">
        <v>10</v>
      </c>
      <c r="HM109" s="16" t="s">
        <v>38</v>
      </c>
    </row>
    <row r="110" spans="1:221" s="15" customFormat="1" ht="195.75" customHeight="1">
      <c r="A110" s="56">
        <v>98</v>
      </c>
      <c r="B110" s="74" t="s">
        <v>334</v>
      </c>
      <c r="C110" s="73" t="s">
        <v>154</v>
      </c>
      <c r="D110" s="76">
        <v>1.8</v>
      </c>
      <c r="E110" s="77" t="s">
        <v>339</v>
      </c>
      <c r="F110" s="78">
        <v>80785.78</v>
      </c>
      <c r="G110" s="53"/>
      <c r="H110" s="43"/>
      <c r="I110" s="42" t="s">
        <v>39</v>
      </c>
      <c r="J110" s="44">
        <v>1</v>
      </c>
      <c r="K110" s="45" t="s">
        <v>62</v>
      </c>
      <c r="L110" s="45" t="s">
        <v>7</v>
      </c>
      <c r="M110" s="70"/>
      <c r="N110" s="53"/>
      <c r="O110" s="53"/>
      <c r="P110" s="49"/>
      <c r="Q110" s="53"/>
      <c r="R110" s="53"/>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71">
        <f t="shared" si="7"/>
        <v>145414.4</v>
      </c>
      <c r="BB110" s="72">
        <f t="shared" si="8"/>
        <v>145414.4</v>
      </c>
      <c r="BC110" s="52" t="s">
        <v>241</v>
      </c>
      <c r="BD110" s="90">
        <v>71416</v>
      </c>
      <c r="BE110" s="62">
        <f t="shared" si="9"/>
        <v>80785.78</v>
      </c>
      <c r="HI110" s="16">
        <v>2</v>
      </c>
      <c r="HJ110" s="16" t="s">
        <v>35</v>
      </c>
      <c r="HK110" s="16" t="s">
        <v>42</v>
      </c>
      <c r="HL110" s="16">
        <v>10</v>
      </c>
      <c r="HM110" s="16" t="s">
        <v>38</v>
      </c>
    </row>
    <row r="111" spans="1:221" s="15" customFormat="1" ht="195.75" customHeight="1">
      <c r="A111" s="56">
        <v>99</v>
      </c>
      <c r="B111" s="74" t="s">
        <v>335</v>
      </c>
      <c r="C111" s="73" t="s">
        <v>155</v>
      </c>
      <c r="D111" s="76">
        <v>1.87</v>
      </c>
      <c r="E111" s="77" t="s">
        <v>339</v>
      </c>
      <c r="F111" s="78">
        <v>81328.76</v>
      </c>
      <c r="G111" s="53"/>
      <c r="H111" s="43"/>
      <c r="I111" s="42" t="s">
        <v>39</v>
      </c>
      <c r="J111" s="44">
        <v>1</v>
      </c>
      <c r="K111" s="45" t="s">
        <v>62</v>
      </c>
      <c r="L111" s="45" t="s">
        <v>7</v>
      </c>
      <c r="M111" s="70"/>
      <c r="N111" s="53"/>
      <c r="O111" s="53"/>
      <c r="P111" s="49"/>
      <c r="Q111" s="53"/>
      <c r="R111" s="53"/>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71">
        <f t="shared" si="7"/>
        <v>152084.78</v>
      </c>
      <c r="BB111" s="72">
        <f t="shared" si="8"/>
        <v>152084.78</v>
      </c>
      <c r="BC111" s="52" t="s">
        <v>241</v>
      </c>
      <c r="BD111" s="90">
        <v>71896</v>
      </c>
      <c r="BE111" s="62">
        <f t="shared" si="9"/>
        <v>81328.76</v>
      </c>
      <c r="HI111" s="16">
        <v>2</v>
      </c>
      <c r="HJ111" s="16" t="s">
        <v>35</v>
      </c>
      <c r="HK111" s="16" t="s">
        <v>42</v>
      </c>
      <c r="HL111" s="16">
        <v>10</v>
      </c>
      <c r="HM111" s="16" t="s">
        <v>38</v>
      </c>
    </row>
    <row r="112" spans="1:221" s="15" customFormat="1" ht="195.75" customHeight="1">
      <c r="A112" s="56">
        <v>100</v>
      </c>
      <c r="B112" s="74" t="s">
        <v>336</v>
      </c>
      <c r="C112" s="73" t="s">
        <v>156</v>
      </c>
      <c r="D112" s="76">
        <v>1.8</v>
      </c>
      <c r="E112" s="77" t="s">
        <v>339</v>
      </c>
      <c r="F112" s="78">
        <v>81871.73</v>
      </c>
      <c r="G112" s="53"/>
      <c r="H112" s="43"/>
      <c r="I112" s="42" t="s">
        <v>39</v>
      </c>
      <c r="J112" s="44">
        <v>1</v>
      </c>
      <c r="K112" s="45" t="s">
        <v>62</v>
      </c>
      <c r="L112" s="45" t="s">
        <v>7</v>
      </c>
      <c r="M112" s="70"/>
      <c r="N112" s="53"/>
      <c r="O112" s="53"/>
      <c r="P112" s="49"/>
      <c r="Q112" s="53"/>
      <c r="R112" s="53"/>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71">
        <f t="shared" si="7"/>
        <v>147369.11</v>
      </c>
      <c r="BB112" s="72">
        <f t="shared" si="8"/>
        <v>147369.11</v>
      </c>
      <c r="BC112" s="52" t="s">
        <v>241</v>
      </c>
      <c r="BD112" s="90">
        <v>72376</v>
      </c>
      <c r="BE112" s="62">
        <f t="shared" si="9"/>
        <v>81871.73</v>
      </c>
      <c r="HI112" s="16">
        <v>2</v>
      </c>
      <c r="HJ112" s="16" t="s">
        <v>35</v>
      </c>
      <c r="HK112" s="16" t="s">
        <v>42</v>
      </c>
      <c r="HL112" s="16">
        <v>10</v>
      </c>
      <c r="HM112" s="16" t="s">
        <v>38</v>
      </c>
    </row>
    <row r="113" spans="1:221" s="15" customFormat="1" ht="195.75" customHeight="1">
      <c r="A113" s="56">
        <v>101</v>
      </c>
      <c r="B113" s="74" t="s">
        <v>337</v>
      </c>
      <c r="C113" s="73" t="s">
        <v>157</v>
      </c>
      <c r="D113" s="76">
        <v>1.8</v>
      </c>
      <c r="E113" s="77" t="s">
        <v>339</v>
      </c>
      <c r="F113" s="78">
        <v>82414.71</v>
      </c>
      <c r="G113" s="53"/>
      <c r="H113" s="43"/>
      <c r="I113" s="42" t="s">
        <v>39</v>
      </c>
      <c r="J113" s="44">
        <v>1</v>
      </c>
      <c r="K113" s="45" t="s">
        <v>62</v>
      </c>
      <c r="L113" s="45" t="s">
        <v>7</v>
      </c>
      <c r="M113" s="70"/>
      <c r="N113" s="53"/>
      <c r="O113" s="53"/>
      <c r="P113" s="49"/>
      <c r="Q113" s="53"/>
      <c r="R113" s="53"/>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71">
        <f t="shared" si="7"/>
        <v>148346.48</v>
      </c>
      <c r="BB113" s="72">
        <f t="shared" si="8"/>
        <v>148346.48</v>
      </c>
      <c r="BC113" s="52" t="s">
        <v>241</v>
      </c>
      <c r="BD113" s="90">
        <v>72856</v>
      </c>
      <c r="BE113" s="62">
        <f t="shared" si="9"/>
        <v>82414.71</v>
      </c>
      <c r="HI113" s="16">
        <v>2</v>
      </c>
      <c r="HJ113" s="16" t="s">
        <v>35</v>
      </c>
      <c r="HK113" s="16" t="s">
        <v>42</v>
      </c>
      <c r="HL113" s="16">
        <v>10</v>
      </c>
      <c r="HM113" s="16" t="s">
        <v>38</v>
      </c>
    </row>
    <row r="114" spans="1:221" s="15" customFormat="1" ht="195.75" customHeight="1">
      <c r="A114" s="56">
        <v>102</v>
      </c>
      <c r="B114" s="74" t="s">
        <v>338</v>
      </c>
      <c r="C114" s="73" t="s">
        <v>158</v>
      </c>
      <c r="D114" s="76">
        <v>1.91</v>
      </c>
      <c r="E114" s="77" t="s">
        <v>339</v>
      </c>
      <c r="F114" s="78">
        <v>82957.68</v>
      </c>
      <c r="G114" s="53"/>
      <c r="H114" s="43"/>
      <c r="I114" s="42" t="s">
        <v>39</v>
      </c>
      <c r="J114" s="44">
        <v>1</v>
      </c>
      <c r="K114" s="45" t="s">
        <v>62</v>
      </c>
      <c r="L114" s="45" t="s">
        <v>7</v>
      </c>
      <c r="M114" s="70"/>
      <c r="N114" s="53"/>
      <c r="O114" s="53"/>
      <c r="P114" s="49"/>
      <c r="Q114" s="53"/>
      <c r="R114" s="53"/>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71">
        <f t="shared" si="7"/>
        <v>158449.17</v>
      </c>
      <c r="BB114" s="72">
        <f t="shared" si="8"/>
        <v>158449.17</v>
      </c>
      <c r="BC114" s="52" t="s">
        <v>241</v>
      </c>
      <c r="BD114" s="90">
        <v>73336</v>
      </c>
      <c r="BE114" s="62">
        <f t="shared" si="9"/>
        <v>82957.68</v>
      </c>
      <c r="HI114" s="16">
        <v>2</v>
      </c>
      <c r="HJ114" s="16" t="s">
        <v>35</v>
      </c>
      <c r="HK114" s="16" t="s">
        <v>42</v>
      </c>
      <c r="HL114" s="16">
        <v>10</v>
      </c>
      <c r="HM114" s="16" t="s">
        <v>38</v>
      </c>
    </row>
    <row r="115" spans="1:221" s="15" customFormat="1" ht="170.25" customHeight="1">
      <c r="A115" s="56">
        <v>103</v>
      </c>
      <c r="B115" s="74" t="s">
        <v>340</v>
      </c>
      <c r="C115" s="73" t="s">
        <v>159</v>
      </c>
      <c r="D115" s="76">
        <v>220</v>
      </c>
      <c r="E115" s="77" t="s">
        <v>284</v>
      </c>
      <c r="F115" s="78">
        <v>417.41</v>
      </c>
      <c r="G115" s="53"/>
      <c r="H115" s="43"/>
      <c r="I115" s="42" t="s">
        <v>39</v>
      </c>
      <c r="J115" s="44">
        <v>1</v>
      </c>
      <c r="K115" s="45" t="s">
        <v>62</v>
      </c>
      <c r="L115" s="45" t="s">
        <v>7</v>
      </c>
      <c r="M115" s="70"/>
      <c r="N115" s="53"/>
      <c r="O115" s="53"/>
      <c r="P115" s="49"/>
      <c r="Q115" s="53"/>
      <c r="R115" s="53"/>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71">
        <f t="shared" si="7"/>
        <v>91830.2</v>
      </c>
      <c r="BB115" s="72">
        <f t="shared" si="8"/>
        <v>91830.2</v>
      </c>
      <c r="BC115" s="52" t="s">
        <v>241</v>
      </c>
      <c r="BD115" s="90">
        <v>369</v>
      </c>
      <c r="BE115" s="62">
        <f t="shared" si="9"/>
        <v>417.41</v>
      </c>
      <c r="HI115" s="16">
        <v>2</v>
      </c>
      <c r="HJ115" s="16" t="s">
        <v>35</v>
      </c>
      <c r="HK115" s="16" t="s">
        <v>42</v>
      </c>
      <c r="HL115" s="16">
        <v>10</v>
      </c>
      <c r="HM115" s="16" t="s">
        <v>38</v>
      </c>
    </row>
    <row r="116" spans="1:221" s="15" customFormat="1" ht="169.5" customHeight="1">
      <c r="A116" s="56">
        <v>104</v>
      </c>
      <c r="B116" s="74" t="s">
        <v>341</v>
      </c>
      <c r="C116" s="73" t="s">
        <v>160</v>
      </c>
      <c r="D116" s="76">
        <v>220</v>
      </c>
      <c r="E116" s="77" t="s">
        <v>284</v>
      </c>
      <c r="F116" s="78">
        <v>437.77</v>
      </c>
      <c r="G116" s="53"/>
      <c r="H116" s="43"/>
      <c r="I116" s="42" t="s">
        <v>39</v>
      </c>
      <c r="J116" s="44">
        <v>1</v>
      </c>
      <c r="K116" s="45" t="s">
        <v>62</v>
      </c>
      <c r="L116" s="45" t="s">
        <v>7</v>
      </c>
      <c r="M116" s="70"/>
      <c r="N116" s="53"/>
      <c r="O116" s="53"/>
      <c r="P116" s="49"/>
      <c r="Q116" s="53"/>
      <c r="R116" s="53"/>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71">
        <f t="shared" si="7"/>
        <v>96309.4</v>
      </c>
      <c r="BB116" s="72">
        <f t="shared" si="8"/>
        <v>96309.4</v>
      </c>
      <c r="BC116" s="52" t="s">
        <v>241</v>
      </c>
      <c r="BD116" s="90">
        <v>387</v>
      </c>
      <c r="BE116" s="62">
        <f t="shared" si="9"/>
        <v>437.77</v>
      </c>
      <c r="HI116" s="16">
        <v>2</v>
      </c>
      <c r="HJ116" s="16" t="s">
        <v>35</v>
      </c>
      <c r="HK116" s="16" t="s">
        <v>42</v>
      </c>
      <c r="HL116" s="16">
        <v>10</v>
      </c>
      <c r="HM116" s="16" t="s">
        <v>38</v>
      </c>
    </row>
    <row r="117" spans="1:221" s="15" customFormat="1" ht="169.5" customHeight="1">
      <c r="A117" s="56">
        <v>105</v>
      </c>
      <c r="B117" s="74" t="s">
        <v>342</v>
      </c>
      <c r="C117" s="73" t="s">
        <v>161</v>
      </c>
      <c r="D117" s="76">
        <v>220</v>
      </c>
      <c r="E117" s="77" t="s">
        <v>284</v>
      </c>
      <c r="F117" s="78">
        <v>458.14</v>
      </c>
      <c r="G117" s="53"/>
      <c r="H117" s="43"/>
      <c r="I117" s="42" t="s">
        <v>39</v>
      </c>
      <c r="J117" s="44">
        <v>1</v>
      </c>
      <c r="K117" s="45" t="s">
        <v>62</v>
      </c>
      <c r="L117" s="45" t="s">
        <v>7</v>
      </c>
      <c r="M117" s="70"/>
      <c r="N117" s="53"/>
      <c r="O117" s="53"/>
      <c r="P117" s="49"/>
      <c r="Q117" s="53"/>
      <c r="R117" s="53"/>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71">
        <f t="shared" si="7"/>
        <v>100790.8</v>
      </c>
      <c r="BB117" s="72">
        <f t="shared" si="8"/>
        <v>100790.8</v>
      </c>
      <c r="BC117" s="52" t="s">
        <v>241</v>
      </c>
      <c r="BD117" s="90">
        <v>405</v>
      </c>
      <c r="BE117" s="62">
        <f t="shared" si="9"/>
        <v>458.14</v>
      </c>
      <c r="HI117" s="16">
        <v>2</v>
      </c>
      <c r="HJ117" s="16" t="s">
        <v>35</v>
      </c>
      <c r="HK117" s="16" t="s">
        <v>42</v>
      </c>
      <c r="HL117" s="16">
        <v>10</v>
      </c>
      <c r="HM117" s="16" t="s">
        <v>38</v>
      </c>
    </row>
    <row r="118" spans="1:221" s="15" customFormat="1" ht="169.5" customHeight="1">
      <c r="A118" s="56">
        <v>106</v>
      </c>
      <c r="B118" s="74" t="s">
        <v>343</v>
      </c>
      <c r="C118" s="73" t="s">
        <v>162</v>
      </c>
      <c r="D118" s="76">
        <v>220</v>
      </c>
      <c r="E118" s="77" t="s">
        <v>284</v>
      </c>
      <c r="F118" s="78">
        <v>478.5</v>
      </c>
      <c r="G118" s="53"/>
      <c r="H118" s="43"/>
      <c r="I118" s="42" t="s">
        <v>39</v>
      </c>
      <c r="J118" s="44">
        <v>1</v>
      </c>
      <c r="K118" s="45" t="s">
        <v>62</v>
      </c>
      <c r="L118" s="45" t="s">
        <v>7</v>
      </c>
      <c r="M118" s="70"/>
      <c r="N118" s="53"/>
      <c r="O118" s="53"/>
      <c r="P118" s="49"/>
      <c r="Q118" s="53"/>
      <c r="R118" s="53"/>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71">
        <f t="shared" si="7"/>
        <v>105270</v>
      </c>
      <c r="BB118" s="72">
        <f t="shared" si="8"/>
        <v>105270</v>
      </c>
      <c r="BC118" s="52" t="s">
        <v>241</v>
      </c>
      <c r="BD118" s="90">
        <v>423</v>
      </c>
      <c r="BE118" s="62">
        <f t="shared" si="9"/>
        <v>478.5</v>
      </c>
      <c r="HI118" s="16">
        <v>2</v>
      </c>
      <c r="HJ118" s="16" t="s">
        <v>35</v>
      </c>
      <c r="HK118" s="16" t="s">
        <v>42</v>
      </c>
      <c r="HL118" s="16">
        <v>10</v>
      </c>
      <c r="HM118" s="16" t="s">
        <v>38</v>
      </c>
    </row>
    <row r="119" spans="1:221" s="15" customFormat="1" ht="169.5" customHeight="1">
      <c r="A119" s="56">
        <v>107</v>
      </c>
      <c r="B119" s="74" t="s">
        <v>344</v>
      </c>
      <c r="C119" s="73" t="s">
        <v>163</v>
      </c>
      <c r="D119" s="76">
        <v>248</v>
      </c>
      <c r="E119" s="77" t="s">
        <v>284</v>
      </c>
      <c r="F119" s="78">
        <v>498.86</v>
      </c>
      <c r="G119" s="53"/>
      <c r="H119" s="43"/>
      <c r="I119" s="42" t="s">
        <v>39</v>
      </c>
      <c r="J119" s="44">
        <v>1</v>
      </c>
      <c r="K119" s="45" t="s">
        <v>62</v>
      </c>
      <c r="L119" s="45" t="s">
        <v>7</v>
      </c>
      <c r="M119" s="70"/>
      <c r="N119" s="53"/>
      <c r="O119" s="53"/>
      <c r="P119" s="49"/>
      <c r="Q119" s="53"/>
      <c r="R119" s="53"/>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71">
        <f t="shared" si="7"/>
        <v>123717.28</v>
      </c>
      <c r="BB119" s="72">
        <f t="shared" si="8"/>
        <v>123717.28</v>
      </c>
      <c r="BC119" s="52" t="s">
        <v>241</v>
      </c>
      <c r="BD119" s="90">
        <v>441</v>
      </c>
      <c r="BE119" s="62">
        <f t="shared" si="9"/>
        <v>498.86</v>
      </c>
      <c r="HI119" s="16">
        <v>2</v>
      </c>
      <c r="HJ119" s="16" t="s">
        <v>35</v>
      </c>
      <c r="HK119" s="16" t="s">
        <v>42</v>
      </c>
      <c r="HL119" s="16">
        <v>10</v>
      </c>
      <c r="HM119" s="16" t="s">
        <v>38</v>
      </c>
    </row>
    <row r="120" spans="1:221" s="15" customFormat="1" ht="111" customHeight="1">
      <c r="A120" s="56">
        <v>108</v>
      </c>
      <c r="B120" s="74" t="s">
        <v>345</v>
      </c>
      <c r="C120" s="73" t="s">
        <v>164</v>
      </c>
      <c r="D120" s="76">
        <v>4.6</v>
      </c>
      <c r="E120" s="77" t="s">
        <v>131</v>
      </c>
      <c r="F120" s="78">
        <v>11185.31</v>
      </c>
      <c r="G120" s="53"/>
      <c r="H120" s="43"/>
      <c r="I120" s="42" t="s">
        <v>39</v>
      </c>
      <c r="J120" s="44">
        <f aca="true" t="shared" si="10" ref="J120:J142">IF(I120="Less(-)",-1,1)</f>
        <v>1</v>
      </c>
      <c r="K120" s="45" t="s">
        <v>62</v>
      </c>
      <c r="L120" s="45" t="s">
        <v>7</v>
      </c>
      <c r="M120" s="70"/>
      <c r="N120" s="53"/>
      <c r="O120" s="53"/>
      <c r="P120" s="49"/>
      <c r="Q120" s="53"/>
      <c r="R120" s="53"/>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71">
        <f t="shared" si="7"/>
        <v>51452.43</v>
      </c>
      <c r="BB120" s="72">
        <f t="shared" si="8"/>
        <v>51452.43</v>
      </c>
      <c r="BC120" s="52" t="str">
        <f aca="true" t="shared" si="11" ref="BC120:BC142">SpellNumber(L120,BB120)</f>
        <v>INR  Fifty One Thousand Four Hundred &amp; Fifty Two  and Paise Forty Three Only</v>
      </c>
      <c r="BD120" s="90">
        <v>9888</v>
      </c>
      <c r="BE120" s="62">
        <f t="shared" si="9"/>
        <v>11185.31</v>
      </c>
      <c r="HI120" s="16"/>
      <c r="HJ120" s="16"/>
      <c r="HK120" s="16"/>
      <c r="HL120" s="16"/>
      <c r="HM120" s="16"/>
    </row>
    <row r="121" spans="1:221" s="15" customFormat="1" ht="111" customHeight="1">
      <c r="A121" s="56">
        <v>109</v>
      </c>
      <c r="B121" s="74" t="s">
        <v>346</v>
      </c>
      <c r="C121" s="73" t="s">
        <v>165</v>
      </c>
      <c r="D121" s="76">
        <v>4.6</v>
      </c>
      <c r="E121" s="77" t="s">
        <v>131</v>
      </c>
      <c r="F121" s="78">
        <v>11297.16</v>
      </c>
      <c r="G121" s="53"/>
      <c r="H121" s="43"/>
      <c r="I121" s="42" t="s">
        <v>39</v>
      </c>
      <c r="J121" s="44">
        <f t="shared" si="10"/>
        <v>1</v>
      </c>
      <c r="K121" s="45" t="s">
        <v>62</v>
      </c>
      <c r="L121" s="45" t="s">
        <v>7</v>
      </c>
      <c r="M121" s="70"/>
      <c r="N121" s="53"/>
      <c r="O121" s="53"/>
      <c r="P121" s="49"/>
      <c r="Q121" s="53"/>
      <c r="R121" s="53"/>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71">
        <f t="shared" si="7"/>
        <v>51966.94</v>
      </c>
      <c r="BB121" s="72">
        <f t="shared" si="8"/>
        <v>51966.94</v>
      </c>
      <c r="BC121" s="52" t="str">
        <f t="shared" si="11"/>
        <v>INR  Fifty One Thousand Nine Hundred &amp; Sixty Six  and Paise Ninety Four Only</v>
      </c>
      <c r="BD121" s="90">
        <v>9986.88</v>
      </c>
      <c r="BE121" s="62">
        <f t="shared" si="9"/>
        <v>11297.16</v>
      </c>
      <c r="HI121" s="16"/>
      <c r="HJ121" s="16"/>
      <c r="HK121" s="16"/>
      <c r="HL121" s="16"/>
      <c r="HM121" s="16"/>
    </row>
    <row r="122" spans="1:221" s="15" customFormat="1" ht="111" customHeight="1">
      <c r="A122" s="56">
        <v>110</v>
      </c>
      <c r="B122" s="74" t="s">
        <v>347</v>
      </c>
      <c r="C122" s="73" t="s">
        <v>166</v>
      </c>
      <c r="D122" s="76">
        <v>4.6</v>
      </c>
      <c r="E122" s="77" t="s">
        <v>131</v>
      </c>
      <c r="F122" s="78">
        <v>11410.13</v>
      </c>
      <c r="G122" s="53"/>
      <c r="H122" s="43"/>
      <c r="I122" s="42" t="s">
        <v>39</v>
      </c>
      <c r="J122" s="44">
        <f t="shared" si="10"/>
        <v>1</v>
      </c>
      <c r="K122" s="45" t="s">
        <v>62</v>
      </c>
      <c r="L122" s="45" t="s">
        <v>7</v>
      </c>
      <c r="M122" s="70"/>
      <c r="N122" s="53"/>
      <c r="O122" s="53"/>
      <c r="P122" s="49"/>
      <c r="Q122" s="53"/>
      <c r="R122" s="53"/>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71">
        <f t="shared" si="7"/>
        <v>52486.6</v>
      </c>
      <c r="BB122" s="72">
        <f t="shared" si="8"/>
        <v>52486.6</v>
      </c>
      <c r="BC122" s="52" t="str">
        <f t="shared" si="11"/>
        <v>INR  Fifty Two Thousand Four Hundred &amp; Eighty Six  and Paise Sixty Only</v>
      </c>
      <c r="BD122" s="90">
        <v>10086.75</v>
      </c>
      <c r="BE122" s="62">
        <f t="shared" si="9"/>
        <v>11410.13</v>
      </c>
      <c r="HI122" s="16"/>
      <c r="HJ122" s="16"/>
      <c r="HK122" s="16"/>
      <c r="HL122" s="16"/>
      <c r="HM122" s="16"/>
    </row>
    <row r="123" spans="1:221" s="15" customFormat="1" ht="111" customHeight="1">
      <c r="A123" s="56">
        <v>111</v>
      </c>
      <c r="B123" s="74" t="s">
        <v>348</v>
      </c>
      <c r="C123" s="73" t="s">
        <v>167</v>
      </c>
      <c r="D123" s="76">
        <v>4.6</v>
      </c>
      <c r="E123" s="77" t="s">
        <v>131</v>
      </c>
      <c r="F123" s="78">
        <v>11524.24</v>
      </c>
      <c r="G123" s="53"/>
      <c r="H123" s="43"/>
      <c r="I123" s="42" t="s">
        <v>39</v>
      </c>
      <c r="J123" s="44">
        <f t="shared" si="10"/>
        <v>1</v>
      </c>
      <c r="K123" s="45" t="s">
        <v>62</v>
      </c>
      <c r="L123" s="45" t="s">
        <v>7</v>
      </c>
      <c r="M123" s="70"/>
      <c r="N123" s="53"/>
      <c r="O123" s="53"/>
      <c r="P123" s="49"/>
      <c r="Q123" s="53"/>
      <c r="R123" s="53"/>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71">
        <f t="shared" si="7"/>
        <v>53011.5</v>
      </c>
      <c r="BB123" s="72">
        <f t="shared" si="8"/>
        <v>53011.5</v>
      </c>
      <c r="BC123" s="52" t="str">
        <f t="shared" si="11"/>
        <v>INR  Fifty Three Thousand  &amp;Eleven  and Paise Fifty Only</v>
      </c>
      <c r="BD123" s="90">
        <v>10187.62</v>
      </c>
      <c r="BE123" s="62">
        <f t="shared" si="9"/>
        <v>11524.24</v>
      </c>
      <c r="HI123" s="16"/>
      <c r="HJ123" s="16"/>
      <c r="HK123" s="16"/>
      <c r="HL123" s="16"/>
      <c r="HM123" s="16"/>
    </row>
    <row r="124" spans="1:221" s="15" customFormat="1" ht="111" customHeight="1">
      <c r="A124" s="56">
        <v>112</v>
      </c>
      <c r="B124" s="74" t="s">
        <v>349</v>
      </c>
      <c r="C124" s="73" t="s">
        <v>168</v>
      </c>
      <c r="D124" s="76">
        <v>4.6</v>
      </c>
      <c r="E124" s="77" t="s">
        <v>131</v>
      </c>
      <c r="F124" s="78">
        <v>11639.47</v>
      </c>
      <c r="G124" s="53"/>
      <c r="H124" s="43"/>
      <c r="I124" s="42" t="s">
        <v>39</v>
      </c>
      <c r="J124" s="44">
        <f t="shared" si="10"/>
        <v>1</v>
      </c>
      <c r="K124" s="45" t="s">
        <v>62</v>
      </c>
      <c r="L124" s="45" t="s">
        <v>7</v>
      </c>
      <c r="M124" s="70"/>
      <c r="N124" s="53"/>
      <c r="O124" s="53"/>
      <c r="P124" s="49"/>
      <c r="Q124" s="53"/>
      <c r="R124" s="53"/>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71">
        <f t="shared" si="7"/>
        <v>53541.56</v>
      </c>
      <c r="BB124" s="72">
        <f t="shared" si="8"/>
        <v>53541.56</v>
      </c>
      <c r="BC124" s="52" t="str">
        <f t="shared" si="11"/>
        <v>INR  Fifty Three Thousand Five Hundred &amp; Forty One  and Paise Fifty Six Only</v>
      </c>
      <c r="BD124" s="90">
        <v>10289.49</v>
      </c>
      <c r="BE124" s="62">
        <f t="shared" si="9"/>
        <v>11639.47</v>
      </c>
      <c r="HI124" s="16"/>
      <c r="HJ124" s="16"/>
      <c r="HK124" s="16"/>
      <c r="HL124" s="16"/>
      <c r="HM124" s="16"/>
    </row>
    <row r="125" spans="1:221" s="15" customFormat="1" ht="211.5" customHeight="1">
      <c r="A125" s="56">
        <v>113</v>
      </c>
      <c r="B125" s="74" t="s">
        <v>350</v>
      </c>
      <c r="C125" s="73" t="s">
        <v>169</v>
      </c>
      <c r="D125" s="76">
        <v>10.5</v>
      </c>
      <c r="E125" s="77" t="s">
        <v>133</v>
      </c>
      <c r="F125" s="78">
        <v>2487.51</v>
      </c>
      <c r="G125" s="53"/>
      <c r="H125" s="43"/>
      <c r="I125" s="42" t="s">
        <v>39</v>
      </c>
      <c r="J125" s="44">
        <f t="shared" si="10"/>
        <v>1</v>
      </c>
      <c r="K125" s="45" t="s">
        <v>62</v>
      </c>
      <c r="L125" s="45" t="s">
        <v>7</v>
      </c>
      <c r="M125" s="70"/>
      <c r="N125" s="53"/>
      <c r="O125" s="53"/>
      <c r="P125" s="49"/>
      <c r="Q125" s="53"/>
      <c r="R125" s="53"/>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71">
        <f t="shared" si="7"/>
        <v>26118.86</v>
      </c>
      <c r="BB125" s="72">
        <f t="shared" si="8"/>
        <v>26118.86</v>
      </c>
      <c r="BC125" s="52" t="str">
        <f t="shared" si="11"/>
        <v>INR  Twenty Six Thousand One Hundred &amp; Eighteen  and Paise Eighty Six Only</v>
      </c>
      <c r="BD125" s="90">
        <v>2199</v>
      </c>
      <c r="BE125" s="62">
        <f t="shared" si="9"/>
        <v>2487.51</v>
      </c>
      <c r="HI125" s="16"/>
      <c r="HJ125" s="16"/>
      <c r="HK125" s="16"/>
      <c r="HL125" s="16"/>
      <c r="HM125" s="16"/>
    </row>
    <row r="126" spans="1:221" s="15" customFormat="1" ht="211.5" customHeight="1">
      <c r="A126" s="56">
        <v>114</v>
      </c>
      <c r="B126" s="74" t="s">
        <v>351</v>
      </c>
      <c r="C126" s="73" t="s">
        <v>170</v>
      </c>
      <c r="D126" s="76">
        <v>10.5</v>
      </c>
      <c r="E126" s="77" t="s">
        <v>133</v>
      </c>
      <c r="F126" s="78">
        <v>2537.26</v>
      </c>
      <c r="G126" s="53"/>
      <c r="H126" s="43"/>
      <c r="I126" s="42" t="s">
        <v>39</v>
      </c>
      <c r="J126" s="44">
        <f t="shared" si="10"/>
        <v>1</v>
      </c>
      <c r="K126" s="45" t="s">
        <v>62</v>
      </c>
      <c r="L126" s="45" t="s">
        <v>7</v>
      </c>
      <c r="M126" s="70"/>
      <c r="N126" s="53"/>
      <c r="O126" s="53"/>
      <c r="P126" s="49"/>
      <c r="Q126" s="53"/>
      <c r="R126" s="53"/>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71">
        <f t="shared" si="7"/>
        <v>26641.23</v>
      </c>
      <c r="BB126" s="72">
        <f t="shared" si="8"/>
        <v>26641.23</v>
      </c>
      <c r="BC126" s="52" t="str">
        <f t="shared" si="11"/>
        <v>INR  Twenty Six Thousand Six Hundred &amp; Forty One  and Paise Twenty Three Only</v>
      </c>
      <c r="BD126" s="90">
        <v>2242.98</v>
      </c>
      <c r="BE126" s="62">
        <f t="shared" si="9"/>
        <v>2537.26</v>
      </c>
      <c r="HI126" s="16"/>
      <c r="HJ126" s="16"/>
      <c r="HK126" s="16"/>
      <c r="HL126" s="16"/>
      <c r="HM126" s="16"/>
    </row>
    <row r="127" spans="1:221" s="15" customFormat="1" ht="211.5" customHeight="1">
      <c r="A127" s="56">
        <v>115</v>
      </c>
      <c r="B127" s="74" t="s">
        <v>352</v>
      </c>
      <c r="C127" s="73" t="s">
        <v>171</v>
      </c>
      <c r="D127" s="76">
        <v>10</v>
      </c>
      <c r="E127" s="77" t="s">
        <v>133</v>
      </c>
      <c r="F127" s="78">
        <v>2588</v>
      </c>
      <c r="G127" s="53"/>
      <c r="H127" s="43"/>
      <c r="I127" s="42" t="s">
        <v>39</v>
      </c>
      <c r="J127" s="44">
        <f t="shared" si="10"/>
        <v>1</v>
      </c>
      <c r="K127" s="45" t="s">
        <v>62</v>
      </c>
      <c r="L127" s="45" t="s">
        <v>7</v>
      </c>
      <c r="M127" s="70"/>
      <c r="N127" s="53"/>
      <c r="O127" s="53"/>
      <c r="P127" s="49"/>
      <c r="Q127" s="53"/>
      <c r="R127" s="53"/>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71">
        <f t="shared" si="7"/>
        <v>25880</v>
      </c>
      <c r="BB127" s="72">
        <f t="shared" si="8"/>
        <v>25880</v>
      </c>
      <c r="BC127" s="52" t="str">
        <f t="shared" si="11"/>
        <v>INR  Twenty Five Thousand Eight Hundred &amp; Eighty  Only</v>
      </c>
      <c r="BD127" s="90">
        <v>2287.84</v>
      </c>
      <c r="BE127" s="62">
        <f t="shared" si="9"/>
        <v>2588</v>
      </c>
      <c r="HI127" s="16"/>
      <c r="HJ127" s="16"/>
      <c r="HK127" s="16"/>
      <c r="HL127" s="16"/>
      <c r="HM127" s="16"/>
    </row>
    <row r="128" spans="1:221" s="15" customFormat="1" ht="211.5" customHeight="1">
      <c r="A128" s="56">
        <v>116</v>
      </c>
      <c r="B128" s="74" t="s">
        <v>353</v>
      </c>
      <c r="C128" s="73" t="s">
        <v>172</v>
      </c>
      <c r="D128" s="76">
        <v>10.5</v>
      </c>
      <c r="E128" s="77" t="s">
        <v>133</v>
      </c>
      <c r="F128" s="78">
        <v>2639.77</v>
      </c>
      <c r="G128" s="53"/>
      <c r="H128" s="43"/>
      <c r="I128" s="42" t="s">
        <v>39</v>
      </c>
      <c r="J128" s="44">
        <f t="shared" si="10"/>
        <v>1</v>
      </c>
      <c r="K128" s="45" t="s">
        <v>62</v>
      </c>
      <c r="L128" s="45" t="s">
        <v>7</v>
      </c>
      <c r="M128" s="70"/>
      <c r="N128" s="53"/>
      <c r="O128" s="53"/>
      <c r="P128" s="49"/>
      <c r="Q128" s="53"/>
      <c r="R128" s="53"/>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71">
        <f t="shared" si="7"/>
        <v>27717.59</v>
      </c>
      <c r="BB128" s="72">
        <f t="shared" si="8"/>
        <v>27717.59</v>
      </c>
      <c r="BC128" s="52" t="str">
        <f t="shared" si="11"/>
        <v>INR  Twenty Seven Thousand Seven Hundred &amp; Seventeen  and Paise Fifty Nine Only</v>
      </c>
      <c r="BD128" s="90">
        <v>2333.6</v>
      </c>
      <c r="BE128" s="62">
        <f t="shared" si="9"/>
        <v>2639.77</v>
      </c>
      <c r="HI128" s="16"/>
      <c r="HJ128" s="16"/>
      <c r="HK128" s="16"/>
      <c r="HL128" s="16"/>
      <c r="HM128" s="16"/>
    </row>
    <row r="129" spans="1:221" s="15" customFormat="1" ht="211.5" customHeight="1">
      <c r="A129" s="56">
        <v>117</v>
      </c>
      <c r="B129" s="74" t="s">
        <v>354</v>
      </c>
      <c r="C129" s="73" t="s">
        <v>173</v>
      </c>
      <c r="D129" s="76">
        <v>10.5</v>
      </c>
      <c r="E129" s="77" t="s">
        <v>133</v>
      </c>
      <c r="F129" s="78">
        <v>2692.56</v>
      </c>
      <c r="G129" s="53"/>
      <c r="H129" s="43"/>
      <c r="I129" s="42" t="s">
        <v>39</v>
      </c>
      <c r="J129" s="44">
        <f t="shared" si="10"/>
        <v>1</v>
      </c>
      <c r="K129" s="45" t="s">
        <v>62</v>
      </c>
      <c r="L129" s="45" t="s">
        <v>7</v>
      </c>
      <c r="M129" s="70"/>
      <c r="N129" s="53"/>
      <c r="O129" s="53"/>
      <c r="P129" s="49"/>
      <c r="Q129" s="53"/>
      <c r="R129" s="53"/>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71">
        <f t="shared" si="7"/>
        <v>28271.88</v>
      </c>
      <c r="BB129" s="72">
        <f t="shared" si="8"/>
        <v>28271.88</v>
      </c>
      <c r="BC129" s="52" t="str">
        <f t="shared" si="11"/>
        <v>INR  Twenty Eight Thousand Two Hundred &amp; Seventy One  and Paise Eighty Eight Only</v>
      </c>
      <c r="BD129" s="90">
        <v>2380.27</v>
      </c>
      <c r="BE129" s="62">
        <f t="shared" si="9"/>
        <v>2692.56</v>
      </c>
      <c r="HI129" s="16"/>
      <c r="HJ129" s="16"/>
      <c r="HK129" s="16"/>
      <c r="HL129" s="16"/>
      <c r="HM129" s="16"/>
    </row>
    <row r="130" spans="1:221" s="15" customFormat="1" ht="111" customHeight="1">
      <c r="A130" s="56">
        <v>118</v>
      </c>
      <c r="B130" s="74" t="s">
        <v>355</v>
      </c>
      <c r="C130" s="73" t="s">
        <v>174</v>
      </c>
      <c r="D130" s="76">
        <v>2.2</v>
      </c>
      <c r="E130" s="77" t="s">
        <v>239</v>
      </c>
      <c r="F130" s="78">
        <v>94136.2</v>
      </c>
      <c r="G130" s="53"/>
      <c r="H130" s="43"/>
      <c r="I130" s="42" t="s">
        <v>39</v>
      </c>
      <c r="J130" s="44">
        <f t="shared" si="10"/>
        <v>1</v>
      </c>
      <c r="K130" s="45" t="s">
        <v>62</v>
      </c>
      <c r="L130" s="45" t="s">
        <v>7</v>
      </c>
      <c r="M130" s="70"/>
      <c r="N130" s="53"/>
      <c r="O130" s="53"/>
      <c r="P130" s="49"/>
      <c r="Q130" s="53"/>
      <c r="R130" s="53"/>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71">
        <f t="shared" si="7"/>
        <v>207099.64</v>
      </c>
      <c r="BB130" s="72">
        <f t="shared" si="8"/>
        <v>207099.64</v>
      </c>
      <c r="BC130" s="52" t="str">
        <f t="shared" si="11"/>
        <v>INR  Two Lakh Seven Thousand  &amp;Ninety Nine  and Paise Sixty Four Only</v>
      </c>
      <c r="BD130" s="90">
        <v>83218</v>
      </c>
      <c r="BE130" s="62">
        <f t="shared" si="9"/>
        <v>94136.2</v>
      </c>
      <c r="HI130" s="16"/>
      <c r="HJ130" s="16"/>
      <c r="HK130" s="16"/>
      <c r="HL130" s="16"/>
      <c r="HM130" s="16"/>
    </row>
    <row r="131" spans="1:221" s="15" customFormat="1" ht="111" customHeight="1">
      <c r="A131" s="56">
        <v>119</v>
      </c>
      <c r="B131" s="74" t="s">
        <v>356</v>
      </c>
      <c r="C131" s="73" t="s">
        <v>175</v>
      </c>
      <c r="D131" s="76">
        <v>2.2</v>
      </c>
      <c r="E131" s="77" t="s">
        <v>239</v>
      </c>
      <c r="F131" s="78">
        <v>94362.44</v>
      </c>
      <c r="G131" s="53"/>
      <c r="H131" s="43"/>
      <c r="I131" s="42" t="s">
        <v>39</v>
      </c>
      <c r="J131" s="44">
        <f t="shared" si="10"/>
        <v>1</v>
      </c>
      <c r="K131" s="45" t="s">
        <v>62</v>
      </c>
      <c r="L131" s="45" t="s">
        <v>7</v>
      </c>
      <c r="M131" s="70"/>
      <c r="N131" s="53"/>
      <c r="O131" s="53"/>
      <c r="P131" s="49"/>
      <c r="Q131" s="53"/>
      <c r="R131" s="53"/>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71">
        <f t="shared" si="7"/>
        <v>207597.37</v>
      </c>
      <c r="BB131" s="72">
        <f t="shared" si="8"/>
        <v>207597.37</v>
      </c>
      <c r="BC131" s="52" t="str">
        <f t="shared" si="11"/>
        <v>INR  Two Lakh Seven Thousand Five Hundred &amp; Ninety Seven  and Paise Thirty Seven Only</v>
      </c>
      <c r="BD131" s="90">
        <v>83418</v>
      </c>
      <c r="BE131" s="62">
        <f t="shared" si="9"/>
        <v>94362.44</v>
      </c>
      <c r="HI131" s="16"/>
      <c r="HJ131" s="16"/>
      <c r="HK131" s="16"/>
      <c r="HL131" s="16"/>
      <c r="HM131" s="16"/>
    </row>
    <row r="132" spans="1:221" s="15" customFormat="1" ht="111" customHeight="1">
      <c r="A132" s="56">
        <v>120</v>
      </c>
      <c r="B132" s="74" t="s">
        <v>357</v>
      </c>
      <c r="C132" s="73" t="s">
        <v>176</v>
      </c>
      <c r="D132" s="76">
        <v>2.2</v>
      </c>
      <c r="E132" s="77" t="s">
        <v>239</v>
      </c>
      <c r="F132" s="78">
        <v>94588.68</v>
      </c>
      <c r="G132" s="53"/>
      <c r="H132" s="43"/>
      <c r="I132" s="42" t="s">
        <v>39</v>
      </c>
      <c r="J132" s="44">
        <f t="shared" si="10"/>
        <v>1</v>
      </c>
      <c r="K132" s="45" t="s">
        <v>62</v>
      </c>
      <c r="L132" s="45" t="s">
        <v>7</v>
      </c>
      <c r="M132" s="70"/>
      <c r="N132" s="53"/>
      <c r="O132" s="53"/>
      <c r="P132" s="49"/>
      <c r="Q132" s="53"/>
      <c r="R132" s="53"/>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71">
        <f t="shared" si="7"/>
        <v>208095.1</v>
      </c>
      <c r="BB132" s="72">
        <f t="shared" si="8"/>
        <v>208095.1</v>
      </c>
      <c r="BC132" s="52" t="str">
        <f t="shared" si="11"/>
        <v>INR  Two Lakh Eight Thousand  &amp;Ninety Five  and Paise Ten Only</v>
      </c>
      <c r="BD132" s="90">
        <v>83618</v>
      </c>
      <c r="BE132" s="62">
        <f t="shared" si="9"/>
        <v>94588.68</v>
      </c>
      <c r="HI132" s="16"/>
      <c r="HJ132" s="16"/>
      <c r="HK132" s="16"/>
      <c r="HL132" s="16"/>
      <c r="HM132" s="16"/>
    </row>
    <row r="133" spans="1:221" s="15" customFormat="1" ht="111" customHeight="1">
      <c r="A133" s="56">
        <v>121</v>
      </c>
      <c r="B133" s="74" t="s">
        <v>358</v>
      </c>
      <c r="C133" s="73" t="s">
        <v>177</v>
      </c>
      <c r="D133" s="76">
        <v>2.2</v>
      </c>
      <c r="E133" s="77" t="s">
        <v>239</v>
      </c>
      <c r="F133" s="78">
        <v>94814.92</v>
      </c>
      <c r="G133" s="53"/>
      <c r="H133" s="43"/>
      <c r="I133" s="42" t="s">
        <v>39</v>
      </c>
      <c r="J133" s="44">
        <f t="shared" si="10"/>
        <v>1</v>
      </c>
      <c r="K133" s="45" t="s">
        <v>62</v>
      </c>
      <c r="L133" s="45" t="s">
        <v>7</v>
      </c>
      <c r="M133" s="70"/>
      <c r="N133" s="53"/>
      <c r="O133" s="53"/>
      <c r="P133" s="49"/>
      <c r="Q133" s="53"/>
      <c r="R133" s="53"/>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71">
        <f t="shared" si="7"/>
        <v>208592.82</v>
      </c>
      <c r="BB133" s="72">
        <f t="shared" si="8"/>
        <v>208592.82</v>
      </c>
      <c r="BC133" s="52" t="str">
        <f t="shared" si="11"/>
        <v>INR  Two Lakh Eight Thousand Five Hundred &amp; Ninety Two  and Paise Eighty Two Only</v>
      </c>
      <c r="BD133" s="90">
        <v>83818</v>
      </c>
      <c r="BE133" s="62">
        <f t="shared" si="9"/>
        <v>94814.92</v>
      </c>
      <c r="HI133" s="16"/>
      <c r="HJ133" s="16"/>
      <c r="HK133" s="16"/>
      <c r="HL133" s="16"/>
      <c r="HM133" s="16"/>
    </row>
    <row r="134" spans="1:221" s="15" customFormat="1" ht="184.5" customHeight="1">
      <c r="A134" s="56">
        <v>122</v>
      </c>
      <c r="B134" s="74" t="s">
        <v>362</v>
      </c>
      <c r="C134" s="73" t="s">
        <v>178</v>
      </c>
      <c r="D134" s="76">
        <v>145</v>
      </c>
      <c r="E134" s="77" t="s">
        <v>284</v>
      </c>
      <c r="F134" s="78">
        <v>2668.5</v>
      </c>
      <c r="G134" s="53"/>
      <c r="H134" s="43"/>
      <c r="I134" s="42" t="s">
        <v>39</v>
      </c>
      <c r="J134" s="44">
        <f t="shared" si="10"/>
        <v>1</v>
      </c>
      <c r="K134" s="45" t="s">
        <v>62</v>
      </c>
      <c r="L134" s="45" t="s">
        <v>7</v>
      </c>
      <c r="M134" s="70"/>
      <c r="N134" s="53"/>
      <c r="O134" s="53"/>
      <c r="P134" s="49"/>
      <c r="Q134" s="53"/>
      <c r="R134" s="53"/>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71">
        <f t="shared" si="7"/>
        <v>386932.5</v>
      </c>
      <c r="BB134" s="72">
        <f t="shared" si="8"/>
        <v>386932.5</v>
      </c>
      <c r="BC134" s="52" t="str">
        <f t="shared" si="11"/>
        <v>INR  Three Lakh Eighty Six Thousand Nine Hundred &amp; Thirty Two  and Paise Fifty Only</v>
      </c>
      <c r="BD134" s="90">
        <v>2359</v>
      </c>
      <c r="BE134" s="62">
        <f t="shared" si="9"/>
        <v>2668.5</v>
      </c>
      <c r="HI134" s="16"/>
      <c r="HJ134" s="16"/>
      <c r="HK134" s="16"/>
      <c r="HL134" s="16"/>
      <c r="HM134" s="16"/>
    </row>
    <row r="135" spans="1:221" s="15" customFormat="1" ht="184.5" customHeight="1">
      <c r="A135" s="56">
        <v>123</v>
      </c>
      <c r="B135" s="74" t="s">
        <v>359</v>
      </c>
      <c r="C135" s="73" t="s">
        <v>179</v>
      </c>
      <c r="D135" s="76">
        <v>145</v>
      </c>
      <c r="E135" s="77" t="s">
        <v>284</v>
      </c>
      <c r="F135" s="78">
        <v>2684.34</v>
      </c>
      <c r="G135" s="53"/>
      <c r="H135" s="43"/>
      <c r="I135" s="42" t="s">
        <v>39</v>
      </c>
      <c r="J135" s="44">
        <f t="shared" si="10"/>
        <v>1</v>
      </c>
      <c r="K135" s="45" t="s">
        <v>62</v>
      </c>
      <c r="L135" s="45" t="s">
        <v>7</v>
      </c>
      <c r="M135" s="70"/>
      <c r="N135" s="53"/>
      <c r="O135" s="53"/>
      <c r="P135" s="49"/>
      <c r="Q135" s="53"/>
      <c r="R135" s="53"/>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71">
        <f t="shared" si="7"/>
        <v>389229.3</v>
      </c>
      <c r="BB135" s="72">
        <f t="shared" si="8"/>
        <v>389229.3</v>
      </c>
      <c r="BC135" s="52" t="str">
        <f t="shared" si="11"/>
        <v>INR  Three Lakh Eighty Nine Thousand Two Hundred &amp; Twenty Nine  and Paise Thirty Only</v>
      </c>
      <c r="BD135" s="90">
        <v>2373</v>
      </c>
      <c r="BE135" s="62">
        <f t="shared" si="9"/>
        <v>2684.34</v>
      </c>
      <c r="HI135" s="16"/>
      <c r="HJ135" s="16"/>
      <c r="HK135" s="16"/>
      <c r="HL135" s="16"/>
      <c r="HM135" s="16"/>
    </row>
    <row r="136" spans="1:221" s="15" customFormat="1" ht="184.5" customHeight="1">
      <c r="A136" s="56">
        <v>124</v>
      </c>
      <c r="B136" s="74" t="s">
        <v>360</v>
      </c>
      <c r="C136" s="73" t="s">
        <v>180</v>
      </c>
      <c r="D136" s="76">
        <v>145</v>
      </c>
      <c r="E136" s="77" t="s">
        <v>284</v>
      </c>
      <c r="F136" s="78">
        <v>2700.17</v>
      </c>
      <c r="G136" s="53"/>
      <c r="H136" s="43"/>
      <c r="I136" s="42" t="s">
        <v>39</v>
      </c>
      <c r="J136" s="44">
        <f t="shared" si="10"/>
        <v>1</v>
      </c>
      <c r="K136" s="45" t="s">
        <v>62</v>
      </c>
      <c r="L136" s="45" t="s">
        <v>7</v>
      </c>
      <c r="M136" s="70"/>
      <c r="N136" s="53"/>
      <c r="O136" s="53"/>
      <c r="P136" s="49"/>
      <c r="Q136" s="53"/>
      <c r="R136" s="53"/>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71">
        <f t="shared" si="7"/>
        <v>391524.65</v>
      </c>
      <c r="BB136" s="72">
        <f t="shared" si="8"/>
        <v>391524.65</v>
      </c>
      <c r="BC136" s="52" t="str">
        <f t="shared" si="11"/>
        <v>INR  Three Lakh Ninety One Thousand Five Hundred &amp; Twenty Four  and Paise Sixty Five Only</v>
      </c>
      <c r="BD136" s="90">
        <v>2387</v>
      </c>
      <c r="BE136" s="62">
        <f t="shared" si="9"/>
        <v>2700.17</v>
      </c>
      <c r="HI136" s="16"/>
      <c r="HJ136" s="16"/>
      <c r="HK136" s="16"/>
      <c r="HL136" s="16"/>
      <c r="HM136" s="16"/>
    </row>
    <row r="137" spans="1:221" s="15" customFormat="1" ht="184.5" customHeight="1">
      <c r="A137" s="56">
        <v>125</v>
      </c>
      <c r="B137" s="74" t="s">
        <v>361</v>
      </c>
      <c r="C137" s="73" t="s">
        <v>181</v>
      </c>
      <c r="D137" s="76">
        <v>145</v>
      </c>
      <c r="E137" s="77" t="s">
        <v>284</v>
      </c>
      <c r="F137" s="78">
        <v>2716.01</v>
      </c>
      <c r="G137" s="53"/>
      <c r="H137" s="43"/>
      <c r="I137" s="42" t="s">
        <v>39</v>
      </c>
      <c r="J137" s="44">
        <f t="shared" si="10"/>
        <v>1</v>
      </c>
      <c r="K137" s="45" t="s">
        <v>62</v>
      </c>
      <c r="L137" s="45" t="s">
        <v>7</v>
      </c>
      <c r="M137" s="70"/>
      <c r="N137" s="53"/>
      <c r="O137" s="53"/>
      <c r="P137" s="49"/>
      <c r="Q137" s="53"/>
      <c r="R137" s="53"/>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71">
        <f t="shared" si="7"/>
        <v>393821.45</v>
      </c>
      <c r="BB137" s="72">
        <f t="shared" si="8"/>
        <v>393821.45</v>
      </c>
      <c r="BC137" s="52" t="str">
        <f t="shared" si="11"/>
        <v>INR  Three Lakh Ninety Three Thousand Eight Hundred &amp; Twenty One  and Paise Forty Five Only</v>
      </c>
      <c r="BD137" s="90">
        <v>2401</v>
      </c>
      <c r="BE137" s="62">
        <f t="shared" si="9"/>
        <v>2716.01</v>
      </c>
      <c r="HI137" s="16"/>
      <c r="HJ137" s="16"/>
      <c r="HK137" s="16"/>
      <c r="HL137" s="16"/>
      <c r="HM137" s="16"/>
    </row>
    <row r="138" spans="1:221" s="15" customFormat="1" ht="135.75" customHeight="1">
      <c r="A138" s="56">
        <v>126</v>
      </c>
      <c r="B138" s="74" t="s">
        <v>363</v>
      </c>
      <c r="C138" s="73" t="s">
        <v>182</v>
      </c>
      <c r="D138" s="76">
        <v>28.9</v>
      </c>
      <c r="E138" s="77" t="s">
        <v>284</v>
      </c>
      <c r="F138" s="78">
        <v>3125.51</v>
      </c>
      <c r="G138" s="53"/>
      <c r="H138" s="43"/>
      <c r="I138" s="42" t="s">
        <v>39</v>
      </c>
      <c r="J138" s="44">
        <f t="shared" si="10"/>
        <v>1</v>
      </c>
      <c r="K138" s="45" t="s">
        <v>62</v>
      </c>
      <c r="L138" s="45" t="s">
        <v>7</v>
      </c>
      <c r="M138" s="70"/>
      <c r="N138" s="53"/>
      <c r="O138" s="53"/>
      <c r="P138" s="49"/>
      <c r="Q138" s="53"/>
      <c r="R138" s="53"/>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71">
        <f t="shared" si="7"/>
        <v>90327.24</v>
      </c>
      <c r="BB138" s="72">
        <f t="shared" si="8"/>
        <v>90327.24</v>
      </c>
      <c r="BC138" s="52" t="str">
        <f t="shared" si="11"/>
        <v>INR  Ninety Thousand Three Hundred &amp; Twenty Seven  and Paise Twenty Four Only</v>
      </c>
      <c r="BD138" s="90">
        <v>2763</v>
      </c>
      <c r="BE138" s="62">
        <f t="shared" si="9"/>
        <v>3125.51</v>
      </c>
      <c r="HI138" s="16"/>
      <c r="HJ138" s="16"/>
      <c r="HK138" s="16"/>
      <c r="HL138" s="16"/>
      <c r="HM138" s="16"/>
    </row>
    <row r="139" spans="1:221" s="15" customFormat="1" ht="135.75" customHeight="1">
      <c r="A139" s="56">
        <v>127</v>
      </c>
      <c r="B139" s="74" t="s">
        <v>364</v>
      </c>
      <c r="C139" s="73" t="s">
        <v>183</v>
      </c>
      <c r="D139" s="76">
        <v>28.9</v>
      </c>
      <c r="E139" s="77" t="s">
        <v>284</v>
      </c>
      <c r="F139" s="78">
        <v>3141.34</v>
      </c>
      <c r="G139" s="53"/>
      <c r="H139" s="43"/>
      <c r="I139" s="42" t="s">
        <v>39</v>
      </c>
      <c r="J139" s="44">
        <f t="shared" si="10"/>
        <v>1</v>
      </c>
      <c r="K139" s="45" t="s">
        <v>62</v>
      </c>
      <c r="L139" s="45" t="s">
        <v>7</v>
      </c>
      <c r="M139" s="70"/>
      <c r="N139" s="53"/>
      <c r="O139" s="53"/>
      <c r="P139" s="49"/>
      <c r="Q139" s="53"/>
      <c r="R139" s="53"/>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71">
        <f t="shared" si="7"/>
        <v>90784.73</v>
      </c>
      <c r="BB139" s="72">
        <f t="shared" si="8"/>
        <v>90784.73</v>
      </c>
      <c r="BC139" s="52" t="str">
        <f t="shared" si="11"/>
        <v>INR  Ninety Thousand Seven Hundred &amp; Eighty Four  and Paise Seventy Three Only</v>
      </c>
      <c r="BD139" s="90">
        <v>2777</v>
      </c>
      <c r="BE139" s="62">
        <f t="shared" si="9"/>
        <v>3141.34</v>
      </c>
      <c r="HI139" s="16"/>
      <c r="HJ139" s="16"/>
      <c r="HK139" s="16"/>
      <c r="HL139" s="16"/>
      <c r="HM139" s="16"/>
    </row>
    <row r="140" spans="1:221" s="15" customFormat="1" ht="135.75" customHeight="1">
      <c r="A140" s="56">
        <v>128</v>
      </c>
      <c r="B140" s="74" t="s">
        <v>365</v>
      </c>
      <c r="C140" s="73" t="s">
        <v>184</v>
      </c>
      <c r="D140" s="76">
        <v>28.9</v>
      </c>
      <c r="E140" s="77" t="s">
        <v>284</v>
      </c>
      <c r="F140" s="78">
        <v>3157.18</v>
      </c>
      <c r="G140" s="53"/>
      <c r="H140" s="43"/>
      <c r="I140" s="42" t="s">
        <v>39</v>
      </c>
      <c r="J140" s="44">
        <f t="shared" si="10"/>
        <v>1</v>
      </c>
      <c r="K140" s="45" t="s">
        <v>62</v>
      </c>
      <c r="L140" s="45" t="s">
        <v>7</v>
      </c>
      <c r="M140" s="70"/>
      <c r="N140" s="53"/>
      <c r="O140" s="53"/>
      <c r="P140" s="49"/>
      <c r="Q140" s="53"/>
      <c r="R140" s="53"/>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71">
        <f t="shared" si="7"/>
        <v>91242.5</v>
      </c>
      <c r="BB140" s="72">
        <f t="shared" si="8"/>
        <v>91242.5</v>
      </c>
      <c r="BC140" s="52" t="str">
        <f t="shared" si="11"/>
        <v>INR  Ninety One Thousand Two Hundred &amp; Forty Two  and Paise Fifty Only</v>
      </c>
      <c r="BD140" s="90">
        <v>2791</v>
      </c>
      <c r="BE140" s="62">
        <f t="shared" si="9"/>
        <v>3157.18</v>
      </c>
      <c r="HI140" s="16"/>
      <c r="HJ140" s="16"/>
      <c r="HK140" s="16"/>
      <c r="HL140" s="16"/>
      <c r="HM140" s="16"/>
    </row>
    <row r="141" spans="1:221" s="15" customFormat="1" ht="135.75" customHeight="1">
      <c r="A141" s="56">
        <v>129</v>
      </c>
      <c r="B141" s="74" t="s">
        <v>366</v>
      </c>
      <c r="C141" s="73" t="s">
        <v>185</v>
      </c>
      <c r="D141" s="76">
        <v>28.9</v>
      </c>
      <c r="E141" s="77" t="s">
        <v>284</v>
      </c>
      <c r="F141" s="78">
        <v>3173.02</v>
      </c>
      <c r="G141" s="53"/>
      <c r="H141" s="43"/>
      <c r="I141" s="42" t="s">
        <v>39</v>
      </c>
      <c r="J141" s="44">
        <f t="shared" si="10"/>
        <v>1</v>
      </c>
      <c r="K141" s="45" t="s">
        <v>62</v>
      </c>
      <c r="L141" s="45" t="s">
        <v>7</v>
      </c>
      <c r="M141" s="70"/>
      <c r="N141" s="53"/>
      <c r="O141" s="53"/>
      <c r="P141" s="49"/>
      <c r="Q141" s="53"/>
      <c r="R141" s="53"/>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71">
        <f aca="true" t="shared" si="12" ref="BA141:BA193">total_amount_ba($B$2,$D$2,D141,F141,J141,K141,M141)</f>
        <v>91700.28</v>
      </c>
      <c r="BB141" s="72">
        <f aca="true" t="shared" si="13" ref="BB141:BB204">BA141+SUM(N141:AZ141)</f>
        <v>91700.28</v>
      </c>
      <c r="BC141" s="52" t="str">
        <f t="shared" si="11"/>
        <v>INR  Ninety One Thousand Seven Hundred    and Paise Twenty Eight Only</v>
      </c>
      <c r="BD141" s="90">
        <v>2805</v>
      </c>
      <c r="BE141" s="62">
        <f t="shared" si="9"/>
        <v>3173.02</v>
      </c>
      <c r="HI141" s="16"/>
      <c r="HJ141" s="16"/>
      <c r="HK141" s="16"/>
      <c r="HL141" s="16"/>
      <c r="HM141" s="16"/>
    </row>
    <row r="142" spans="1:221" s="15" customFormat="1" ht="135.75" customHeight="1">
      <c r="A142" s="56">
        <v>130</v>
      </c>
      <c r="B142" s="74" t="s">
        <v>367</v>
      </c>
      <c r="C142" s="73" t="s">
        <v>186</v>
      </c>
      <c r="D142" s="76">
        <v>28.35</v>
      </c>
      <c r="E142" s="77" t="s">
        <v>284</v>
      </c>
      <c r="F142" s="78">
        <v>3188.85</v>
      </c>
      <c r="G142" s="53"/>
      <c r="H142" s="43"/>
      <c r="I142" s="42" t="s">
        <v>39</v>
      </c>
      <c r="J142" s="44">
        <f t="shared" si="10"/>
        <v>1</v>
      </c>
      <c r="K142" s="45" t="s">
        <v>62</v>
      </c>
      <c r="L142" s="45" t="s">
        <v>7</v>
      </c>
      <c r="M142" s="70"/>
      <c r="N142" s="53"/>
      <c r="O142" s="53"/>
      <c r="P142" s="49"/>
      <c r="Q142" s="53"/>
      <c r="R142" s="53"/>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71">
        <f t="shared" si="12"/>
        <v>90403.9</v>
      </c>
      <c r="BB142" s="72">
        <f t="shared" si="13"/>
        <v>90403.9</v>
      </c>
      <c r="BC142" s="52" t="str">
        <f t="shared" si="11"/>
        <v>INR  Ninety Thousand Four Hundred &amp; Three  and Paise Ninety Only</v>
      </c>
      <c r="BD142" s="90">
        <v>2819</v>
      </c>
      <c r="BE142" s="62">
        <f aca="true" t="shared" si="14" ref="BE142:BE205">BD142*1.12*1.01</f>
        <v>3188.85</v>
      </c>
      <c r="HI142" s="16"/>
      <c r="HJ142" s="16"/>
      <c r="HK142" s="16"/>
      <c r="HL142" s="16"/>
      <c r="HM142" s="16"/>
    </row>
    <row r="143" spans="1:221" s="15" customFormat="1" ht="132" customHeight="1">
      <c r="A143" s="56">
        <v>131</v>
      </c>
      <c r="B143" s="74" t="s">
        <v>368</v>
      </c>
      <c r="C143" s="73" t="s">
        <v>187</v>
      </c>
      <c r="D143" s="76">
        <v>322.5</v>
      </c>
      <c r="E143" s="77" t="s">
        <v>135</v>
      </c>
      <c r="F143" s="78">
        <v>562.21</v>
      </c>
      <c r="G143" s="53"/>
      <c r="H143" s="43"/>
      <c r="I143" s="42" t="s">
        <v>39</v>
      </c>
      <c r="J143" s="44">
        <f>IF(I143="Less(-)",-1,1)</f>
        <v>1</v>
      </c>
      <c r="K143" s="45" t="s">
        <v>62</v>
      </c>
      <c r="L143" s="45" t="s">
        <v>7</v>
      </c>
      <c r="M143" s="70"/>
      <c r="N143" s="53"/>
      <c r="O143" s="53"/>
      <c r="P143" s="49"/>
      <c r="Q143" s="53"/>
      <c r="R143" s="53"/>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71">
        <f t="shared" si="12"/>
        <v>181312.73</v>
      </c>
      <c r="BB143" s="72">
        <f t="shared" si="13"/>
        <v>181312.73</v>
      </c>
      <c r="BC143" s="52" t="str">
        <f>SpellNumber(L143,BB143)</f>
        <v>INR  One Lakh Eighty One Thousand Three Hundred &amp; Twelve  and Paise Seventy Three Only</v>
      </c>
      <c r="BD143" s="90">
        <v>497</v>
      </c>
      <c r="BE143" s="62">
        <f t="shared" si="14"/>
        <v>562.21</v>
      </c>
      <c r="HI143" s="16"/>
      <c r="HJ143" s="16"/>
      <c r="HK143" s="16"/>
      <c r="HL143" s="16"/>
      <c r="HM143" s="16"/>
    </row>
    <row r="144" spans="1:221" s="15" customFormat="1" ht="97.5" customHeight="1">
      <c r="A144" s="56">
        <v>132</v>
      </c>
      <c r="B144" s="74" t="s">
        <v>498</v>
      </c>
      <c r="C144" s="73" t="s">
        <v>188</v>
      </c>
      <c r="D144" s="76">
        <v>470</v>
      </c>
      <c r="E144" s="77" t="s">
        <v>374</v>
      </c>
      <c r="F144" s="78">
        <v>291.85</v>
      </c>
      <c r="G144" s="53"/>
      <c r="H144" s="43"/>
      <c r="I144" s="42" t="s">
        <v>39</v>
      </c>
      <c r="J144" s="44">
        <f>IF(I144="Less(-)",-1,1)</f>
        <v>1</v>
      </c>
      <c r="K144" s="45" t="s">
        <v>62</v>
      </c>
      <c r="L144" s="45" t="s">
        <v>7</v>
      </c>
      <c r="M144" s="70"/>
      <c r="N144" s="53"/>
      <c r="O144" s="53"/>
      <c r="P144" s="49"/>
      <c r="Q144" s="53"/>
      <c r="R144" s="53"/>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71">
        <f t="shared" si="12"/>
        <v>137169.5</v>
      </c>
      <c r="BB144" s="72">
        <f t="shared" si="13"/>
        <v>137169.5</v>
      </c>
      <c r="BC144" s="52" t="str">
        <f>SpellNumber(L144,BB144)</f>
        <v>INR  One Lakh Thirty Seven Thousand One Hundred &amp; Sixty Nine  and Paise Fifty Only</v>
      </c>
      <c r="BD144" s="90">
        <v>258</v>
      </c>
      <c r="BE144" s="62">
        <f t="shared" si="14"/>
        <v>291.85</v>
      </c>
      <c r="HI144" s="16"/>
      <c r="HJ144" s="16"/>
      <c r="HK144" s="16"/>
      <c r="HL144" s="16"/>
      <c r="HM144" s="16"/>
    </row>
    <row r="145" spans="1:221" s="15" customFormat="1" ht="70.5" customHeight="1">
      <c r="A145" s="56">
        <v>133</v>
      </c>
      <c r="B145" s="74" t="s">
        <v>369</v>
      </c>
      <c r="C145" s="73" t="s">
        <v>189</v>
      </c>
      <c r="D145" s="76">
        <v>35</v>
      </c>
      <c r="E145" s="77" t="s">
        <v>375</v>
      </c>
      <c r="F145" s="78">
        <v>134.61</v>
      </c>
      <c r="G145" s="53"/>
      <c r="H145" s="43"/>
      <c r="I145" s="42" t="s">
        <v>39</v>
      </c>
      <c r="J145" s="44">
        <f>IF(I145="Less(-)",-1,1)</f>
        <v>1</v>
      </c>
      <c r="K145" s="45" t="s">
        <v>62</v>
      </c>
      <c r="L145" s="45" t="s">
        <v>7</v>
      </c>
      <c r="M145" s="70"/>
      <c r="N145" s="53"/>
      <c r="O145" s="53"/>
      <c r="P145" s="49"/>
      <c r="Q145" s="53"/>
      <c r="R145" s="53"/>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71">
        <f t="shared" si="12"/>
        <v>4711.35</v>
      </c>
      <c r="BB145" s="72">
        <f t="shared" si="13"/>
        <v>4711.35</v>
      </c>
      <c r="BC145" s="52" t="str">
        <f>SpellNumber(L145,BB145)</f>
        <v>INR  Four Thousand Seven Hundred &amp; Eleven  and Paise Thirty Five Only</v>
      </c>
      <c r="BD145" s="90">
        <v>119</v>
      </c>
      <c r="BE145" s="62">
        <f t="shared" si="14"/>
        <v>134.61</v>
      </c>
      <c r="HI145" s="16"/>
      <c r="HJ145" s="16"/>
      <c r="HK145" s="16"/>
      <c r="HL145" s="16"/>
      <c r="HM145" s="16"/>
    </row>
    <row r="146" spans="1:221" s="15" customFormat="1" ht="94.5" customHeight="1">
      <c r="A146" s="56">
        <v>134</v>
      </c>
      <c r="B146" s="74" t="s">
        <v>370</v>
      </c>
      <c r="C146" s="73" t="s">
        <v>190</v>
      </c>
      <c r="D146" s="76">
        <v>280</v>
      </c>
      <c r="E146" s="77" t="s">
        <v>132</v>
      </c>
      <c r="F146" s="78">
        <v>134.61</v>
      </c>
      <c r="G146" s="53"/>
      <c r="H146" s="43"/>
      <c r="I146" s="42" t="s">
        <v>39</v>
      </c>
      <c r="J146" s="44">
        <f>IF(I146="Less(-)",-1,1)</f>
        <v>1</v>
      </c>
      <c r="K146" s="45" t="s">
        <v>62</v>
      </c>
      <c r="L146" s="45" t="s">
        <v>7</v>
      </c>
      <c r="M146" s="70"/>
      <c r="N146" s="53"/>
      <c r="O146" s="53"/>
      <c r="P146" s="49"/>
      <c r="Q146" s="53"/>
      <c r="R146" s="53"/>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71">
        <f t="shared" si="12"/>
        <v>37690.8</v>
      </c>
      <c r="BB146" s="72">
        <f t="shared" si="13"/>
        <v>37690.8</v>
      </c>
      <c r="BC146" s="52" t="str">
        <f>SpellNumber(L146,BB146)</f>
        <v>INR  Thirty Seven Thousand Six Hundred &amp; Ninety  and Paise Eighty Only</v>
      </c>
      <c r="BD146" s="90">
        <v>119</v>
      </c>
      <c r="BE146" s="62">
        <f t="shared" si="14"/>
        <v>134.61</v>
      </c>
      <c r="HI146" s="16"/>
      <c r="HJ146" s="16"/>
      <c r="HK146" s="16"/>
      <c r="HL146" s="16"/>
      <c r="HM146" s="16"/>
    </row>
    <row r="147" spans="1:221" s="15" customFormat="1" ht="52.5" customHeight="1">
      <c r="A147" s="56">
        <v>135</v>
      </c>
      <c r="B147" s="74" t="s">
        <v>371</v>
      </c>
      <c r="C147" s="73" t="s">
        <v>191</v>
      </c>
      <c r="D147" s="76">
        <v>141.5</v>
      </c>
      <c r="E147" s="77" t="s">
        <v>132</v>
      </c>
      <c r="F147" s="78">
        <v>450.22</v>
      </c>
      <c r="G147" s="53"/>
      <c r="H147" s="43"/>
      <c r="I147" s="42" t="s">
        <v>39</v>
      </c>
      <c r="J147" s="44">
        <f>IF(I147="Less(-)",-1,1)</f>
        <v>1</v>
      </c>
      <c r="K147" s="45" t="s">
        <v>62</v>
      </c>
      <c r="L147" s="45" t="s">
        <v>7</v>
      </c>
      <c r="M147" s="70"/>
      <c r="N147" s="53"/>
      <c r="O147" s="53"/>
      <c r="P147" s="49"/>
      <c r="Q147" s="53"/>
      <c r="R147" s="53"/>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71">
        <f t="shared" si="12"/>
        <v>63706.13</v>
      </c>
      <c r="BB147" s="72">
        <f t="shared" si="13"/>
        <v>63706.13</v>
      </c>
      <c r="BC147" s="52" t="str">
        <f>SpellNumber(L147,BB147)</f>
        <v>INR  Sixty Three Thousand Seven Hundred &amp; Six  and Paise Thirteen Only</v>
      </c>
      <c r="BD147" s="90">
        <v>398</v>
      </c>
      <c r="BE147" s="62">
        <f t="shared" si="14"/>
        <v>450.22</v>
      </c>
      <c r="HI147" s="16"/>
      <c r="HJ147" s="16"/>
      <c r="HK147" s="16"/>
      <c r="HL147" s="16"/>
      <c r="HM147" s="16"/>
    </row>
    <row r="148" spans="1:221" s="15" customFormat="1" ht="34.5" customHeight="1">
      <c r="A148" s="56">
        <v>136</v>
      </c>
      <c r="B148" s="74" t="s">
        <v>372</v>
      </c>
      <c r="C148" s="73" t="s">
        <v>192</v>
      </c>
      <c r="D148" s="76">
        <v>576</v>
      </c>
      <c r="E148" s="77" t="s">
        <v>134</v>
      </c>
      <c r="F148" s="78">
        <v>48.64</v>
      </c>
      <c r="G148" s="53"/>
      <c r="H148" s="43"/>
      <c r="I148" s="42" t="s">
        <v>39</v>
      </c>
      <c r="J148" s="44">
        <f aca="true" t="shared" si="15" ref="J148:J157">IF(I148="Less(-)",-1,1)</f>
        <v>1</v>
      </c>
      <c r="K148" s="45" t="s">
        <v>62</v>
      </c>
      <c r="L148" s="45" t="s">
        <v>7</v>
      </c>
      <c r="M148" s="70"/>
      <c r="N148" s="53"/>
      <c r="O148" s="53"/>
      <c r="P148" s="49"/>
      <c r="Q148" s="53"/>
      <c r="R148" s="53"/>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71">
        <f t="shared" si="12"/>
        <v>28016.64</v>
      </c>
      <c r="BB148" s="72">
        <f t="shared" si="13"/>
        <v>28016.64</v>
      </c>
      <c r="BC148" s="52" t="str">
        <f aca="true" t="shared" si="16" ref="BC148:BC157">SpellNumber(L148,BB148)</f>
        <v>INR  Twenty Eight Thousand  &amp;Sixteen  and Paise Sixty Four Only</v>
      </c>
      <c r="BD148" s="90">
        <v>43</v>
      </c>
      <c r="BE148" s="62">
        <f t="shared" si="14"/>
        <v>48.64</v>
      </c>
      <c r="HI148" s="16"/>
      <c r="HJ148" s="16"/>
      <c r="HK148" s="16"/>
      <c r="HL148" s="16"/>
      <c r="HM148" s="16"/>
    </row>
    <row r="149" spans="1:221" s="15" customFormat="1" ht="68.25" customHeight="1">
      <c r="A149" s="56">
        <v>137</v>
      </c>
      <c r="B149" s="74" t="s">
        <v>373</v>
      </c>
      <c r="C149" s="73" t="s">
        <v>193</v>
      </c>
      <c r="D149" s="76">
        <v>192</v>
      </c>
      <c r="E149" s="77" t="s">
        <v>134</v>
      </c>
      <c r="F149" s="78">
        <v>675.33</v>
      </c>
      <c r="G149" s="53"/>
      <c r="H149" s="43"/>
      <c r="I149" s="42" t="s">
        <v>39</v>
      </c>
      <c r="J149" s="44">
        <f t="shared" si="15"/>
        <v>1</v>
      </c>
      <c r="K149" s="45" t="s">
        <v>62</v>
      </c>
      <c r="L149" s="45" t="s">
        <v>7</v>
      </c>
      <c r="M149" s="70"/>
      <c r="N149" s="53"/>
      <c r="O149" s="53"/>
      <c r="P149" s="49"/>
      <c r="Q149" s="53"/>
      <c r="R149" s="53"/>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71">
        <f t="shared" si="12"/>
        <v>129663.36</v>
      </c>
      <c r="BB149" s="72">
        <f t="shared" si="13"/>
        <v>129663.36</v>
      </c>
      <c r="BC149" s="52" t="str">
        <f t="shared" si="16"/>
        <v>INR  One Lakh Twenty Nine Thousand Six Hundred &amp; Sixty Three  and Paise Thirty Six Only</v>
      </c>
      <c r="BD149" s="90">
        <v>597</v>
      </c>
      <c r="BE149" s="62">
        <f t="shared" si="14"/>
        <v>675.33</v>
      </c>
      <c r="HI149" s="16"/>
      <c r="HJ149" s="16"/>
      <c r="HK149" s="16"/>
      <c r="HL149" s="16"/>
      <c r="HM149" s="16"/>
    </row>
    <row r="150" spans="1:221" s="15" customFormat="1" ht="33.75" customHeight="1">
      <c r="A150" s="56">
        <v>138</v>
      </c>
      <c r="B150" s="74" t="s">
        <v>376</v>
      </c>
      <c r="C150" s="73" t="s">
        <v>194</v>
      </c>
      <c r="D150" s="76">
        <v>310</v>
      </c>
      <c r="E150" s="77" t="s">
        <v>135</v>
      </c>
      <c r="F150" s="78">
        <v>6.79</v>
      </c>
      <c r="G150" s="53"/>
      <c r="H150" s="43"/>
      <c r="I150" s="42" t="s">
        <v>39</v>
      </c>
      <c r="J150" s="44">
        <f t="shared" si="15"/>
        <v>1</v>
      </c>
      <c r="K150" s="45" t="s">
        <v>62</v>
      </c>
      <c r="L150" s="45" t="s">
        <v>7</v>
      </c>
      <c r="M150" s="70"/>
      <c r="N150" s="53"/>
      <c r="O150" s="53"/>
      <c r="P150" s="49"/>
      <c r="Q150" s="53"/>
      <c r="R150" s="53"/>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71">
        <f t="shared" si="12"/>
        <v>2104.9</v>
      </c>
      <c r="BB150" s="72">
        <f t="shared" si="13"/>
        <v>2104.9</v>
      </c>
      <c r="BC150" s="52" t="str">
        <f t="shared" si="16"/>
        <v>INR  Two Thousand One Hundred &amp; Four  and Paise Ninety Only</v>
      </c>
      <c r="BD150" s="90">
        <v>6</v>
      </c>
      <c r="BE150" s="62">
        <f t="shared" si="14"/>
        <v>6.79</v>
      </c>
      <c r="HI150" s="16"/>
      <c r="HJ150" s="16"/>
      <c r="HK150" s="16"/>
      <c r="HL150" s="16"/>
      <c r="HM150" s="16"/>
    </row>
    <row r="151" spans="1:221" s="15" customFormat="1" ht="33.75" customHeight="1">
      <c r="A151" s="56">
        <v>139</v>
      </c>
      <c r="B151" s="74" t="s">
        <v>377</v>
      </c>
      <c r="C151" s="73" t="s">
        <v>195</v>
      </c>
      <c r="D151" s="76">
        <v>330</v>
      </c>
      <c r="E151" s="77" t="s">
        <v>135</v>
      </c>
      <c r="F151" s="78">
        <v>6.79</v>
      </c>
      <c r="G151" s="53"/>
      <c r="H151" s="43"/>
      <c r="I151" s="42" t="s">
        <v>39</v>
      </c>
      <c r="J151" s="44">
        <f t="shared" si="15"/>
        <v>1</v>
      </c>
      <c r="K151" s="45" t="s">
        <v>62</v>
      </c>
      <c r="L151" s="45" t="s">
        <v>7</v>
      </c>
      <c r="M151" s="70"/>
      <c r="N151" s="53"/>
      <c r="O151" s="53"/>
      <c r="P151" s="49"/>
      <c r="Q151" s="53"/>
      <c r="R151" s="53"/>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71">
        <f t="shared" si="12"/>
        <v>2240.7</v>
      </c>
      <c r="BB151" s="72">
        <f t="shared" si="13"/>
        <v>2240.7</v>
      </c>
      <c r="BC151" s="52" t="str">
        <f t="shared" si="16"/>
        <v>INR  Two Thousand Two Hundred &amp; Forty  and Paise Seventy Only</v>
      </c>
      <c r="BD151" s="90">
        <v>6</v>
      </c>
      <c r="BE151" s="62">
        <f t="shared" si="14"/>
        <v>6.79</v>
      </c>
      <c r="HI151" s="16"/>
      <c r="HJ151" s="16"/>
      <c r="HK151" s="16"/>
      <c r="HL151" s="16"/>
      <c r="HM151" s="16"/>
    </row>
    <row r="152" spans="1:221" s="15" customFormat="1" ht="33.75" customHeight="1">
      <c r="A152" s="56">
        <v>140</v>
      </c>
      <c r="B152" s="74" t="s">
        <v>378</v>
      </c>
      <c r="C152" s="73" t="s">
        <v>196</v>
      </c>
      <c r="D152" s="76">
        <v>210</v>
      </c>
      <c r="E152" s="77" t="s">
        <v>135</v>
      </c>
      <c r="F152" s="78">
        <v>9.05</v>
      </c>
      <c r="G152" s="53"/>
      <c r="H152" s="43"/>
      <c r="I152" s="42" t="s">
        <v>39</v>
      </c>
      <c r="J152" s="44">
        <f t="shared" si="15"/>
        <v>1</v>
      </c>
      <c r="K152" s="45" t="s">
        <v>62</v>
      </c>
      <c r="L152" s="45" t="s">
        <v>7</v>
      </c>
      <c r="M152" s="70"/>
      <c r="N152" s="53"/>
      <c r="O152" s="53"/>
      <c r="P152" s="49"/>
      <c r="Q152" s="53"/>
      <c r="R152" s="53"/>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71">
        <f t="shared" si="12"/>
        <v>1900.5</v>
      </c>
      <c r="BB152" s="72">
        <f t="shared" si="13"/>
        <v>1900.5</v>
      </c>
      <c r="BC152" s="52" t="str">
        <f t="shared" si="16"/>
        <v>INR  One Thousand Nine Hundred    and Paise Fifty Only</v>
      </c>
      <c r="BD152" s="90">
        <v>8</v>
      </c>
      <c r="BE152" s="62">
        <f t="shared" si="14"/>
        <v>9.05</v>
      </c>
      <c r="HI152" s="16"/>
      <c r="HJ152" s="16"/>
      <c r="HK152" s="16"/>
      <c r="HL152" s="16"/>
      <c r="HM152" s="16"/>
    </row>
    <row r="153" spans="1:221" s="15" customFormat="1" ht="33.75" customHeight="1">
      <c r="A153" s="56">
        <v>141</v>
      </c>
      <c r="B153" s="74" t="s">
        <v>379</v>
      </c>
      <c r="C153" s="73" t="s">
        <v>197</v>
      </c>
      <c r="D153" s="76">
        <v>355</v>
      </c>
      <c r="E153" s="77" t="s">
        <v>135</v>
      </c>
      <c r="F153" s="78">
        <v>9.05</v>
      </c>
      <c r="G153" s="53"/>
      <c r="H153" s="43"/>
      <c r="I153" s="42" t="s">
        <v>39</v>
      </c>
      <c r="J153" s="44">
        <f t="shared" si="15"/>
        <v>1</v>
      </c>
      <c r="K153" s="45" t="s">
        <v>62</v>
      </c>
      <c r="L153" s="45" t="s">
        <v>7</v>
      </c>
      <c r="M153" s="70"/>
      <c r="N153" s="53"/>
      <c r="O153" s="53"/>
      <c r="P153" s="49"/>
      <c r="Q153" s="53"/>
      <c r="R153" s="53"/>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71">
        <f t="shared" si="12"/>
        <v>3212.75</v>
      </c>
      <c r="BB153" s="72">
        <f t="shared" si="13"/>
        <v>3212.75</v>
      </c>
      <c r="BC153" s="52" t="str">
        <f t="shared" si="16"/>
        <v>INR  Three Thousand Two Hundred &amp; Twelve  and Paise Seventy Five Only</v>
      </c>
      <c r="BD153" s="90">
        <v>8</v>
      </c>
      <c r="BE153" s="62">
        <f t="shared" si="14"/>
        <v>9.05</v>
      </c>
      <c r="HI153" s="16"/>
      <c r="HJ153" s="16"/>
      <c r="HK153" s="16"/>
      <c r="HL153" s="16"/>
      <c r="HM153" s="16"/>
    </row>
    <row r="154" spans="1:221" s="15" customFormat="1" ht="33.75" customHeight="1">
      <c r="A154" s="56">
        <v>142</v>
      </c>
      <c r="B154" s="74" t="s">
        <v>380</v>
      </c>
      <c r="C154" s="73" t="s">
        <v>198</v>
      </c>
      <c r="D154" s="76">
        <v>345</v>
      </c>
      <c r="E154" s="77" t="s">
        <v>135</v>
      </c>
      <c r="F154" s="78">
        <v>9.05</v>
      </c>
      <c r="G154" s="53"/>
      <c r="H154" s="43"/>
      <c r="I154" s="42" t="s">
        <v>39</v>
      </c>
      <c r="J154" s="44">
        <f t="shared" si="15"/>
        <v>1</v>
      </c>
      <c r="K154" s="45" t="s">
        <v>62</v>
      </c>
      <c r="L154" s="45" t="s">
        <v>7</v>
      </c>
      <c r="M154" s="70"/>
      <c r="N154" s="53"/>
      <c r="O154" s="53"/>
      <c r="P154" s="49"/>
      <c r="Q154" s="53"/>
      <c r="R154" s="53"/>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71">
        <f t="shared" si="12"/>
        <v>3122.25</v>
      </c>
      <c r="BB154" s="72">
        <f t="shared" si="13"/>
        <v>3122.25</v>
      </c>
      <c r="BC154" s="52" t="str">
        <f t="shared" si="16"/>
        <v>INR  Three Thousand One Hundred &amp; Twenty Two  and Paise Twenty Five Only</v>
      </c>
      <c r="BD154" s="90">
        <v>8</v>
      </c>
      <c r="BE154" s="62">
        <f t="shared" si="14"/>
        <v>9.05</v>
      </c>
      <c r="HI154" s="16"/>
      <c r="HJ154" s="16"/>
      <c r="HK154" s="16"/>
      <c r="HL154" s="16"/>
      <c r="HM154" s="16"/>
    </row>
    <row r="155" spans="1:221" s="15" customFormat="1" ht="33.75" customHeight="1">
      <c r="A155" s="56">
        <v>143</v>
      </c>
      <c r="B155" s="74" t="s">
        <v>381</v>
      </c>
      <c r="C155" s="73" t="s">
        <v>199</v>
      </c>
      <c r="D155" s="76">
        <v>345</v>
      </c>
      <c r="E155" s="77" t="s">
        <v>135</v>
      </c>
      <c r="F155" s="78">
        <v>12.44</v>
      </c>
      <c r="G155" s="53"/>
      <c r="H155" s="43"/>
      <c r="I155" s="42" t="s">
        <v>39</v>
      </c>
      <c r="J155" s="44">
        <f t="shared" si="15"/>
        <v>1</v>
      </c>
      <c r="K155" s="45" t="s">
        <v>62</v>
      </c>
      <c r="L155" s="45" t="s">
        <v>7</v>
      </c>
      <c r="M155" s="70"/>
      <c r="N155" s="53"/>
      <c r="O155" s="53"/>
      <c r="P155" s="49"/>
      <c r="Q155" s="53"/>
      <c r="R155" s="53"/>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71">
        <f t="shared" si="12"/>
        <v>4291.8</v>
      </c>
      <c r="BB155" s="72">
        <f t="shared" si="13"/>
        <v>4291.8</v>
      </c>
      <c r="BC155" s="52" t="str">
        <f t="shared" si="16"/>
        <v>INR  Four Thousand Two Hundred &amp; Ninety One  and Paise Eighty Only</v>
      </c>
      <c r="BD155" s="90">
        <v>11</v>
      </c>
      <c r="BE155" s="62">
        <f t="shared" si="14"/>
        <v>12.44</v>
      </c>
      <c r="HI155" s="16"/>
      <c r="HJ155" s="16"/>
      <c r="HK155" s="16"/>
      <c r="HL155" s="16"/>
      <c r="HM155" s="16"/>
    </row>
    <row r="156" spans="1:221" s="15" customFormat="1" ht="33.75" customHeight="1">
      <c r="A156" s="56">
        <v>144</v>
      </c>
      <c r="B156" s="74" t="s">
        <v>382</v>
      </c>
      <c r="C156" s="73" t="s">
        <v>200</v>
      </c>
      <c r="D156" s="76">
        <v>190</v>
      </c>
      <c r="E156" s="77" t="s">
        <v>135</v>
      </c>
      <c r="F156" s="78">
        <v>12.44</v>
      </c>
      <c r="G156" s="53"/>
      <c r="H156" s="43"/>
      <c r="I156" s="42" t="s">
        <v>39</v>
      </c>
      <c r="J156" s="44">
        <f t="shared" si="15"/>
        <v>1</v>
      </c>
      <c r="K156" s="45" t="s">
        <v>62</v>
      </c>
      <c r="L156" s="45" t="s">
        <v>7</v>
      </c>
      <c r="M156" s="70"/>
      <c r="N156" s="53"/>
      <c r="O156" s="53"/>
      <c r="P156" s="49"/>
      <c r="Q156" s="53"/>
      <c r="R156" s="53"/>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71">
        <f t="shared" si="12"/>
        <v>2363.6</v>
      </c>
      <c r="BB156" s="72">
        <f t="shared" si="13"/>
        <v>2363.6</v>
      </c>
      <c r="BC156" s="52" t="str">
        <f t="shared" si="16"/>
        <v>INR  Two Thousand Three Hundred &amp; Sixty Three  and Paise Sixty Only</v>
      </c>
      <c r="BD156" s="90">
        <v>11</v>
      </c>
      <c r="BE156" s="62">
        <f t="shared" si="14"/>
        <v>12.44</v>
      </c>
      <c r="HI156" s="16"/>
      <c r="HJ156" s="16"/>
      <c r="HK156" s="16"/>
      <c r="HL156" s="16"/>
      <c r="HM156" s="16"/>
    </row>
    <row r="157" spans="1:221" s="15" customFormat="1" ht="81.75" customHeight="1">
      <c r="A157" s="56">
        <v>145</v>
      </c>
      <c r="B157" s="74" t="s">
        <v>383</v>
      </c>
      <c r="C157" s="73" t="s">
        <v>201</v>
      </c>
      <c r="D157" s="76">
        <v>42</v>
      </c>
      <c r="E157" s="77" t="s">
        <v>134</v>
      </c>
      <c r="F157" s="78">
        <v>1031.65</v>
      </c>
      <c r="G157" s="53"/>
      <c r="H157" s="43"/>
      <c r="I157" s="42" t="s">
        <v>39</v>
      </c>
      <c r="J157" s="44">
        <f t="shared" si="15"/>
        <v>1</v>
      </c>
      <c r="K157" s="45" t="s">
        <v>62</v>
      </c>
      <c r="L157" s="45" t="s">
        <v>7</v>
      </c>
      <c r="M157" s="70"/>
      <c r="N157" s="53"/>
      <c r="O157" s="53"/>
      <c r="P157" s="49"/>
      <c r="Q157" s="53"/>
      <c r="R157" s="53"/>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71">
        <f t="shared" si="12"/>
        <v>43329.3</v>
      </c>
      <c r="BB157" s="72">
        <f t="shared" si="13"/>
        <v>43329.3</v>
      </c>
      <c r="BC157" s="52" t="str">
        <f t="shared" si="16"/>
        <v>INR  Forty Three Thousand Three Hundred &amp; Twenty Nine  and Paise Thirty Only</v>
      </c>
      <c r="BD157" s="90">
        <v>912</v>
      </c>
      <c r="BE157" s="62">
        <f t="shared" si="14"/>
        <v>1031.65</v>
      </c>
      <c r="HI157" s="16"/>
      <c r="HJ157" s="16"/>
      <c r="HK157" s="16"/>
      <c r="HL157" s="16"/>
      <c r="HM157" s="16"/>
    </row>
    <row r="158" spans="1:221" s="15" customFormat="1" ht="230.25" customHeight="1">
      <c r="A158" s="56">
        <v>146</v>
      </c>
      <c r="B158" s="74" t="s">
        <v>387</v>
      </c>
      <c r="C158" s="73" t="s">
        <v>202</v>
      </c>
      <c r="D158" s="76">
        <v>310</v>
      </c>
      <c r="E158" s="77" t="s">
        <v>135</v>
      </c>
      <c r="F158" s="78">
        <v>235.29</v>
      </c>
      <c r="G158" s="53"/>
      <c r="H158" s="43"/>
      <c r="I158" s="42" t="s">
        <v>39</v>
      </c>
      <c r="J158" s="44">
        <f>IF(I158="Less(-)",-1,1)</f>
        <v>1</v>
      </c>
      <c r="K158" s="45" t="s">
        <v>62</v>
      </c>
      <c r="L158" s="45" t="s">
        <v>7</v>
      </c>
      <c r="M158" s="70"/>
      <c r="N158" s="53"/>
      <c r="O158" s="53"/>
      <c r="P158" s="49"/>
      <c r="Q158" s="53"/>
      <c r="R158" s="53"/>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71">
        <f t="shared" si="12"/>
        <v>72939.9</v>
      </c>
      <c r="BB158" s="72">
        <f t="shared" si="13"/>
        <v>72939.9</v>
      </c>
      <c r="BC158" s="52" t="str">
        <f>SpellNumber(L158,BB158)</f>
        <v>INR  Seventy Two Thousand Nine Hundred &amp; Thirty Nine  and Paise Ninety Only</v>
      </c>
      <c r="BD158" s="90">
        <v>208</v>
      </c>
      <c r="BE158" s="62">
        <f t="shared" si="14"/>
        <v>235.29</v>
      </c>
      <c r="HI158" s="16"/>
      <c r="HJ158" s="16"/>
      <c r="HK158" s="16"/>
      <c r="HL158" s="16"/>
      <c r="HM158" s="16"/>
    </row>
    <row r="159" spans="1:221" s="15" customFormat="1" ht="230.25" customHeight="1">
      <c r="A159" s="56">
        <v>147</v>
      </c>
      <c r="B159" s="74" t="s">
        <v>384</v>
      </c>
      <c r="C159" s="73" t="s">
        <v>203</v>
      </c>
      <c r="D159" s="76">
        <v>335</v>
      </c>
      <c r="E159" s="77" t="s">
        <v>135</v>
      </c>
      <c r="F159" s="78">
        <v>320.13</v>
      </c>
      <c r="G159" s="53"/>
      <c r="H159" s="43"/>
      <c r="I159" s="42" t="s">
        <v>39</v>
      </c>
      <c r="J159" s="44">
        <f aca="true" t="shared" si="17" ref="J159:J170">IF(I159="Less(-)",-1,1)</f>
        <v>1</v>
      </c>
      <c r="K159" s="45" t="s">
        <v>62</v>
      </c>
      <c r="L159" s="45" t="s">
        <v>7</v>
      </c>
      <c r="M159" s="70"/>
      <c r="N159" s="53"/>
      <c r="O159" s="53"/>
      <c r="P159" s="49"/>
      <c r="Q159" s="53"/>
      <c r="R159" s="53"/>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71">
        <f t="shared" si="12"/>
        <v>107243.55</v>
      </c>
      <c r="BB159" s="72">
        <f t="shared" si="13"/>
        <v>107243.55</v>
      </c>
      <c r="BC159" s="52" t="str">
        <f aca="true" t="shared" si="18" ref="BC159:BC170">SpellNumber(L159,BB159)</f>
        <v>INR  One Lakh Seven Thousand Two Hundred &amp; Forty Three  and Paise Fifty Five Only</v>
      </c>
      <c r="BD159" s="90">
        <v>283</v>
      </c>
      <c r="BE159" s="62">
        <f t="shared" si="14"/>
        <v>320.13</v>
      </c>
      <c r="HI159" s="16"/>
      <c r="HJ159" s="16"/>
      <c r="HK159" s="16"/>
      <c r="HL159" s="16"/>
      <c r="HM159" s="16"/>
    </row>
    <row r="160" spans="1:221" s="15" customFormat="1" ht="230.25" customHeight="1">
      <c r="A160" s="56">
        <v>148</v>
      </c>
      <c r="B160" s="74" t="s">
        <v>385</v>
      </c>
      <c r="C160" s="73" t="s">
        <v>204</v>
      </c>
      <c r="D160" s="76">
        <v>290</v>
      </c>
      <c r="E160" s="77" t="s">
        <v>135</v>
      </c>
      <c r="F160" s="78">
        <v>455.87</v>
      </c>
      <c r="G160" s="53"/>
      <c r="H160" s="43"/>
      <c r="I160" s="42" t="s">
        <v>39</v>
      </c>
      <c r="J160" s="44">
        <f>IF(I160="Less(-)",-1,1)</f>
        <v>1</v>
      </c>
      <c r="K160" s="45" t="s">
        <v>62</v>
      </c>
      <c r="L160" s="45" t="s">
        <v>7</v>
      </c>
      <c r="M160" s="70"/>
      <c r="N160" s="53"/>
      <c r="O160" s="53"/>
      <c r="P160" s="49"/>
      <c r="Q160" s="53"/>
      <c r="R160" s="53"/>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71">
        <f t="shared" si="12"/>
        <v>132202.3</v>
      </c>
      <c r="BB160" s="72">
        <f t="shared" si="13"/>
        <v>132202.3</v>
      </c>
      <c r="BC160" s="52" t="str">
        <f>SpellNumber(L160,BB160)</f>
        <v>INR  One Lakh Thirty Two Thousand Two Hundred &amp; Two  and Paise Thirty Only</v>
      </c>
      <c r="BD160" s="90">
        <v>403</v>
      </c>
      <c r="BE160" s="62">
        <f t="shared" si="14"/>
        <v>455.87</v>
      </c>
      <c r="HI160" s="16"/>
      <c r="HJ160" s="16"/>
      <c r="HK160" s="16"/>
      <c r="HL160" s="16"/>
      <c r="HM160" s="16"/>
    </row>
    <row r="161" spans="1:221" s="15" customFormat="1" ht="230.25" customHeight="1">
      <c r="A161" s="56">
        <v>149</v>
      </c>
      <c r="B161" s="74" t="s">
        <v>386</v>
      </c>
      <c r="C161" s="73" t="s">
        <v>205</v>
      </c>
      <c r="D161" s="76">
        <v>340</v>
      </c>
      <c r="E161" s="77" t="s">
        <v>135</v>
      </c>
      <c r="F161" s="78">
        <v>744.33</v>
      </c>
      <c r="G161" s="53"/>
      <c r="H161" s="43"/>
      <c r="I161" s="42" t="s">
        <v>39</v>
      </c>
      <c r="J161" s="44">
        <f t="shared" si="17"/>
        <v>1</v>
      </c>
      <c r="K161" s="45" t="s">
        <v>62</v>
      </c>
      <c r="L161" s="45" t="s">
        <v>7</v>
      </c>
      <c r="M161" s="70"/>
      <c r="N161" s="53"/>
      <c r="O161" s="53"/>
      <c r="P161" s="49"/>
      <c r="Q161" s="53"/>
      <c r="R161" s="53"/>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71">
        <f t="shared" si="12"/>
        <v>253072.2</v>
      </c>
      <c r="BB161" s="72">
        <f t="shared" si="13"/>
        <v>253072.2</v>
      </c>
      <c r="BC161" s="52" t="str">
        <f t="shared" si="18"/>
        <v>INR  Two Lakh Fifty Three Thousand  &amp;Seventy Two  and Paise Twenty Only</v>
      </c>
      <c r="BD161" s="90">
        <v>658</v>
      </c>
      <c r="BE161" s="62">
        <f t="shared" si="14"/>
        <v>744.33</v>
      </c>
      <c r="HI161" s="16"/>
      <c r="HJ161" s="16"/>
      <c r="HK161" s="16"/>
      <c r="HL161" s="16"/>
      <c r="HM161" s="16"/>
    </row>
    <row r="162" spans="1:221" s="15" customFormat="1" ht="72" customHeight="1">
      <c r="A162" s="56">
        <v>150</v>
      </c>
      <c r="B162" s="74" t="s">
        <v>388</v>
      </c>
      <c r="C162" s="73" t="s">
        <v>206</v>
      </c>
      <c r="D162" s="76">
        <v>15</v>
      </c>
      <c r="E162" s="77" t="s">
        <v>134</v>
      </c>
      <c r="F162" s="78">
        <v>10868.57</v>
      </c>
      <c r="G162" s="53"/>
      <c r="H162" s="43"/>
      <c r="I162" s="42" t="s">
        <v>39</v>
      </c>
      <c r="J162" s="44">
        <f t="shared" si="17"/>
        <v>1</v>
      </c>
      <c r="K162" s="45" t="s">
        <v>62</v>
      </c>
      <c r="L162" s="45" t="s">
        <v>7</v>
      </c>
      <c r="M162" s="70"/>
      <c r="N162" s="53"/>
      <c r="O162" s="53"/>
      <c r="P162" s="49"/>
      <c r="Q162" s="53"/>
      <c r="R162" s="53"/>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71">
        <f t="shared" si="12"/>
        <v>163028.55</v>
      </c>
      <c r="BB162" s="72">
        <f t="shared" si="13"/>
        <v>163028.55</v>
      </c>
      <c r="BC162" s="52" t="str">
        <f t="shared" si="18"/>
        <v>INR  One Lakh Sixty Three Thousand  &amp;Twenty Eight  and Paise Fifty Five Only</v>
      </c>
      <c r="BD162" s="90">
        <v>9608</v>
      </c>
      <c r="BE162" s="62">
        <f t="shared" si="14"/>
        <v>10868.57</v>
      </c>
      <c r="HI162" s="16"/>
      <c r="HJ162" s="16"/>
      <c r="HK162" s="16"/>
      <c r="HL162" s="16"/>
      <c r="HM162" s="16"/>
    </row>
    <row r="163" spans="1:221" s="15" customFormat="1" ht="72" customHeight="1">
      <c r="A163" s="56">
        <v>151</v>
      </c>
      <c r="B163" s="74" t="s">
        <v>389</v>
      </c>
      <c r="C163" s="73" t="s">
        <v>207</v>
      </c>
      <c r="D163" s="76">
        <v>20</v>
      </c>
      <c r="E163" s="77" t="s">
        <v>134</v>
      </c>
      <c r="F163" s="78">
        <v>2575.74</v>
      </c>
      <c r="G163" s="53"/>
      <c r="H163" s="43"/>
      <c r="I163" s="42" t="s">
        <v>39</v>
      </c>
      <c r="J163" s="44">
        <f>IF(I163="Less(-)",-1,1)</f>
        <v>1</v>
      </c>
      <c r="K163" s="45" t="s">
        <v>62</v>
      </c>
      <c r="L163" s="45" t="s">
        <v>7</v>
      </c>
      <c r="M163" s="70"/>
      <c r="N163" s="53"/>
      <c r="O163" s="53"/>
      <c r="P163" s="49"/>
      <c r="Q163" s="53"/>
      <c r="R163" s="53"/>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71">
        <f t="shared" si="12"/>
        <v>51514.8</v>
      </c>
      <c r="BB163" s="72">
        <f t="shared" si="13"/>
        <v>51514.8</v>
      </c>
      <c r="BC163" s="52" t="str">
        <f>SpellNumber(L163,BB163)</f>
        <v>INR  Fifty One Thousand Five Hundred &amp; Fourteen  and Paise Eighty Only</v>
      </c>
      <c r="BD163" s="90">
        <v>2277</v>
      </c>
      <c r="BE163" s="62">
        <f t="shared" si="14"/>
        <v>2575.74</v>
      </c>
      <c r="HI163" s="16"/>
      <c r="HJ163" s="16"/>
      <c r="HK163" s="16"/>
      <c r="HL163" s="16"/>
      <c r="HM163" s="16"/>
    </row>
    <row r="164" spans="1:221" s="15" customFormat="1" ht="72" customHeight="1">
      <c r="A164" s="56">
        <v>152</v>
      </c>
      <c r="B164" s="74" t="s">
        <v>390</v>
      </c>
      <c r="C164" s="73" t="s">
        <v>208</v>
      </c>
      <c r="D164" s="76">
        <v>25</v>
      </c>
      <c r="E164" s="77" t="s">
        <v>134</v>
      </c>
      <c r="F164" s="78">
        <v>1798.61</v>
      </c>
      <c r="G164" s="53"/>
      <c r="H164" s="43"/>
      <c r="I164" s="42" t="s">
        <v>39</v>
      </c>
      <c r="J164" s="44">
        <f>IF(I164="Less(-)",-1,1)</f>
        <v>1</v>
      </c>
      <c r="K164" s="45" t="s">
        <v>62</v>
      </c>
      <c r="L164" s="45" t="s">
        <v>7</v>
      </c>
      <c r="M164" s="70"/>
      <c r="N164" s="53"/>
      <c r="O164" s="53"/>
      <c r="P164" s="49"/>
      <c r="Q164" s="53"/>
      <c r="R164" s="53"/>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71">
        <f t="shared" si="12"/>
        <v>44965.25</v>
      </c>
      <c r="BB164" s="72">
        <f t="shared" si="13"/>
        <v>44965.25</v>
      </c>
      <c r="BC164" s="52" t="str">
        <f>SpellNumber(L164,BB164)</f>
        <v>INR  Forty Four Thousand Nine Hundred &amp; Sixty Five  and Paise Twenty Five Only</v>
      </c>
      <c r="BD164" s="90">
        <v>1590</v>
      </c>
      <c r="BE164" s="62">
        <f t="shared" si="14"/>
        <v>1798.61</v>
      </c>
      <c r="HI164" s="16"/>
      <c r="HJ164" s="16"/>
      <c r="HK164" s="16"/>
      <c r="HL164" s="16"/>
      <c r="HM164" s="16"/>
    </row>
    <row r="165" spans="1:221" s="15" customFormat="1" ht="72" customHeight="1">
      <c r="A165" s="56">
        <v>153</v>
      </c>
      <c r="B165" s="74" t="s">
        <v>391</v>
      </c>
      <c r="C165" s="73" t="s">
        <v>209</v>
      </c>
      <c r="D165" s="76">
        <v>25</v>
      </c>
      <c r="E165" s="77" t="s">
        <v>134</v>
      </c>
      <c r="F165" s="78">
        <v>1312.19</v>
      </c>
      <c r="G165" s="53"/>
      <c r="H165" s="43"/>
      <c r="I165" s="42" t="s">
        <v>39</v>
      </c>
      <c r="J165" s="44">
        <f t="shared" si="17"/>
        <v>1</v>
      </c>
      <c r="K165" s="45" t="s">
        <v>62</v>
      </c>
      <c r="L165" s="45" t="s">
        <v>7</v>
      </c>
      <c r="M165" s="70"/>
      <c r="N165" s="53"/>
      <c r="O165" s="53"/>
      <c r="P165" s="49"/>
      <c r="Q165" s="53"/>
      <c r="R165" s="53"/>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71">
        <f t="shared" si="12"/>
        <v>32804.75</v>
      </c>
      <c r="BB165" s="72">
        <f t="shared" si="13"/>
        <v>32804.75</v>
      </c>
      <c r="BC165" s="52" t="str">
        <f t="shared" si="18"/>
        <v>INR  Thirty Two Thousand Eight Hundred &amp; Four  and Paise Seventy Five Only</v>
      </c>
      <c r="BD165" s="90">
        <v>1160</v>
      </c>
      <c r="BE165" s="62">
        <f t="shared" si="14"/>
        <v>1312.19</v>
      </c>
      <c r="HI165" s="16"/>
      <c r="HJ165" s="16"/>
      <c r="HK165" s="16"/>
      <c r="HL165" s="16"/>
      <c r="HM165" s="16"/>
    </row>
    <row r="166" spans="1:221" s="15" customFormat="1" ht="72" customHeight="1">
      <c r="A166" s="56">
        <v>154</v>
      </c>
      <c r="B166" s="74" t="s">
        <v>392</v>
      </c>
      <c r="C166" s="73" t="s">
        <v>210</v>
      </c>
      <c r="D166" s="76">
        <v>30</v>
      </c>
      <c r="E166" s="77" t="s">
        <v>134</v>
      </c>
      <c r="F166" s="78">
        <v>880.07</v>
      </c>
      <c r="G166" s="53"/>
      <c r="H166" s="43"/>
      <c r="I166" s="42" t="s">
        <v>39</v>
      </c>
      <c r="J166" s="44">
        <f t="shared" si="17"/>
        <v>1</v>
      </c>
      <c r="K166" s="45" t="s">
        <v>62</v>
      </c>
      <c r="L166" s="45" t="s">
        <v>7</v>
      </c>
      <c r="M166" s="70"/>
      <c r="N166" s="53"/>
      <c r="O166" s="53"/>
      <c r="P166" s="49"/>
      <c r="Q166" s="53"/>
      <c r="R166" s="53"/>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71">
        <f t="shared" si="12"/>
        <v>26402.1</v>
      </c>
      <c r="BB166" s="72">
        <f t="shared" si="13"/>
        <v>26402.1</v>
      </c>
      <c r="BC166" s="52" t="str">
        <f t="shared" si="18"/>
        <v>INR  Twenty Six Thousand Four Hundred &amp; Two  and Paise Ten Only</v>
      </c>
      <c r="BD166" s="90">
        <v>778</v>
      </c>
      <c r="BE166" s="62">
        <f t="shared" si="14"/>
        <v>880.07</v>
      </c>
      <c r="HI166" s="16"/>
      <c r="HJ166" s="16"/>
      <c r="HK166" s="16"/>
      <c r="HL166" s="16"/>
      <c r="HM166" s="16"/>
    </row>
    <row r="167" spans="1:221" s="15" customFormat="1" ht="74.25" customHeight="1">
      <c r="A167" s="56">
        <v>155</v>
      </c>
      <c r="B167" s="74" t="s">
        <v>393</v>
      </c>
      <c r="C167" s="73" t="s">
        <v>211</v>
      </c>
      <c r="D167" s="76">
        <v>220</v>
      </c>
      <c r="E167" s="77" t="s">
        <v>135</v>
      </c>
      <c r="F167" s="78">
        <v>676.46</v>
      </c>
      <c r="G167" s="53"/>
      <c r="H167" s="43"/>
      <c r="I167" s="42" t="s">
        <v>39</v>
      </c>
      <c r="J167" s="44">
        <f t="shared" si="17"/>
        <v>1</v>
      </c>
      <c r="K167" s="45" t="s">
        <v>62</v>
      </c>
      <c r="L167" s="45" t="s">
        <v>7</v>
      </c>
      <c r="M167" s="70"/>
      <c r="N167" s="53"/>
      <c r="O167" s="53"/>
      <c r="P167" s="49"/>
      <c r="Q167" s="53"/>
      <c r="R167" s="53"/>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71">
        <f t="shared" si="12"/>
        <v>148821.2</v>
      </c>
      <c r="BB167" s="72">
        <f t="shared" si="13"/>
        <v>148821.2</v>
      </c>
      <c r="BC167" s="52" t="str">
        <f t="shared" si="18"/>
        <v>INR  One Lakh Forty Eight Thousand Eight Hundred &amp; Twenty One  and Paise Twenty Only</v>
      </c>
      <c r="BD167" s="90">
        <v>598</v>
      </c>
      <c r="BE167" s="62">
        <f t="shared" si="14"/>
        <v>676.46</v>
      </c>
      <c r="HI167" s="16"/>
      <c r="HJ167" s="16"/>
      <c r="HK167" s="16"/>
      <c r="HL167" s="16"/>
      <c r="HM167" s="16"/>
    </row>
    <row r="168" spans="1:221" s="15" customFormat="1" ht="74.25" customHeight="1">
      <c r="A168" s="56">
        <v>156</v>
      </c>
      <c r="B168" s="74" t="s">
        <v>394</v>
      </c>
      <c r="C168" s="73" t="s">
        <v>212</v>
      </c>
      <c r="D168" s="76">
        <v>630</v>
      </c>
      <c r="E168" s="77" t="s">
        <v>135</v>
      </c>
      <c r="F168" s="78">
        <v>356.33</v>
      </c>
      <c r="G168" s="53"/>
      <c r="H168" s="43"/>
      <c r="I168" s="42" t="s">
        <v>39</v>
      </c>
      <c r="J168" s="44">
        <f>IF(I168="Less(-)",-1,1)</f>
        <v>1</v>
      </c>
      <c r="K168" s="45" t="s">
        <v>62</v>
      </c>
      <c r="L168" s="45" t="s">
        <v>7</v>
      </c>
      <c r="M168" s="70"/>
      <c r="N168" s="53"/>
      <c r="O168" s="53"/>
      <c r="P168" s="49"/>
      <c r="Q168" s="53"/>
      <c r="R168" s="53"/>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71">
        <f t="shared" si="12"/>
        <v>224487.9</v>
      </c>
      <c r="BB168" s="72">
        <f t="shared" si="13"/>
        <v>224487.9</v>
      </c>
      <c r="BC168" s="52" t="str">
        <f>SpellNumber(L168,BB168)</f>
        <v>INR  Two Lakh Twenty Four Thousand Four Hundred &amp; Eighty Seven  and Paise Ninety Only</v>
      </c>
      <c r="BD168" s="90">
        <v>315</v>
      </c>
      <c r="BE168" s="62">
        <f t="shared" si="14"/>
        <v>356.33</v>
      </c>
      <c r="HI168" s="16"/>
      <c r="HJ168" s="16"/>
      <c r="HK168" s="16"/>
      <c r="HL168" s="16"/>
      <c r="HM168" s="16"/>
    </row>
    <row r="169" spans="1:221" s="15" customFormat="1" ht="65.25" customHeight="1">
      <c r="A169" s="56">
        <v>157</v>
      </c>
      <c r="B169" s="74" t="s">
        <v>395</v>
      </c>
      <c r="C169" s="73" t="s">
        <v>213</v>
      </c>
      <c r="D169" s="76">
        <v>60</v>
      </c>
      <c r="E169" s="77" t="s">
        <v>135</v>
      </c>
      <c r="F169" s="78">
        <v>364.25</v>
      </c>
      <c r="G169" s="53"/>
      <c r="H169" s="43"/>
      <c r="I169" s="42" t="s">
        <v>39</v>
      </c>
      <c r="J169" s="44">
        <f>IF(I169="Less(-)",-1,1)</f>
        <v>1</v>
      </c>
      <c r="K169" s="45" t="s">
        <v>62</v>
      </c>
      <c r="L169" s="45" t="s">
        <v>7</v>
      </c>
      <c r="M169" s="70"/>
      <c r="N169" s="53"/>
      <c r="O169" s="53"/>
      <c r="P169" s="49"/>
      <c r="Q169" s="53"/>
      <c r="R169" s="53"/>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71">
        <f t="shared" si="12"/>
        <v>21855</v>
      </c>
      <c r="BB169" s="72">
        <f t="shared" si="13"/>
        <v>21855</v>
      </c>
      <c r="BC169" s="52" t="str">
        <f>SpellNumber(L169,BB169)</f>
        <v>INR  Twenty One Thousand Eight Hundred &amp; Fifty Five  Only</v>
      </c>
      <c r="BD169" s="90">
        <v>322</v>
      </c>
      <c r="BE169" s="62">
        <f t="shared" si="14"/>
        <v>364.25</v>
      </c>
      <c r="HI169" s="16"/>
      <c r="HJ169" s="16"/>
      <c r="HK169" s="16"/>
      <c r="HL169" s="16"/>
      <c r="HM169" s="16"/>
    </row>
    <row r="170" spans="1:221" s="15" customFormat="1" ht="65.25" customHeight="1">
      <c r="A170" s="56">
        <v>158</v>
      </c>
      <c r="B170" s="74" t="s">
        <v>396</v>
      </c>
      <c r="C170" s="73" t="s">
        <v>214</v>
      </c>
      <c r="D170" s="76">
        <v>20.6</v>
      </c>
      <c r="E170" s="77" t="s">
        <v>135</v>
      </c>
      <c r="F170" s="78">
        <v>366.51</v>
      </c>
      <c r="G170" s="53"/>
      <c r="H170" s="43"/>
      <c r="I170" s="42" t="s">
        <v>39</v>
      </c>
      <c r="J170" s="44">
        <f t="shared" si="17"/>
        <v>1</v>
      </c>
      <c r="K170" s="45" t="s">
        <v>62</v>
      </c>
      <c r="L170" s="45" t="s">
        <v>7</v>
      </c>
      <c r="M170" s="70"/>
      <c r="N170" s="53"/>
      <c r="O170" s="53"/>
      <c r="P170" s="49"/>
      <c r="Q170" s="53"/>
      <c r="R170" s="53"/>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71">
        <f t="shared" si="12"/>
        <v>7550.11</v>
      </c>
      <c r="BB170" s="72">
        <f t="shared" si="13"/>
        <v>7550.11</v>
      </c>
      <c r="BC170" s="52" t="str">
        <f t="shared" si="18"/>
        <v>INR  Seven Thousand Five Hundred &amp; Fifty  and Paise Eleven Only</v>
      </c>
      <c r="BD170" s="90">
        <v>324</v>
      </c>
      <c r="BE170" s="62">
        <f t="shared" si="14"/>
        <v>366.51</v>
      </c>
      <c r="HI170" s="16"/>
      <c r="HJ170" s="16"/>
      <c r="HK170" s="16"/>
      <c r="HL170" s="16"/>
      <c r="HM170" s="16"/>
    </row>
    <row r="171" spans="1:221" s="15" customFormat="1" ht="65.25" customHeight="1">
      <c r="A171" s="56">
        <v>159</v>
      </c>
      <c r="B171" s="74" t="s">
        <v>397</v>
      </c>
      <c r="C171" s="73" t="s">
        <v>215</v>
      </c>
      <c r="D171" s="76">
        <v>38.5</v>
      </c>
      <c r="E171" s="77" t="s">
        <v>135</v>
      </c>
      <c r="F171" s="78">
        <v>381.21</v>
      </c>
      <c r="G171" s="53"/>
      <c r="H171" s="43"/>
      <c r="I171" s="42" t="s">
        <v>39</v>
      </c>
      <c r="J171" s="44">
        <f aca="true" t="shared" si="19" ref="J171:J193">IF(I171="Less(-)",-1,1)</f>
        <v>1</v>
      </c>
      <c r="K171" s="45" t="s">
        <v>62</v>
      </c>
      <c r="L171" s="45" t="s">
        <v>7</v>
      </c>
      <c r="M171" s="70"/>
      <c r="N171" s="53"/>
      <c r="O171" s="53"/>
      <c r="P171" s="49"/>
      <c r="Q171" s="53"/>
      <c r="R171" s="53"/>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71">
        <f t="shared" si="12"/>
        <v>14676.59</v>
      </c>
      <c r="BB171" s="72">
        <f t="shared" si="13"/>
        <v>14676.59</v>
      </c>
      <c r="BC171" s="52" t="str">
        <f aca="true" t="shared" si="20" ref="BC171:BC193">SpellNumber(L171,BB171)</f>
        <v>INR  Fourteen Thousand Six Hundred &amp; Seventy Six  and Paise Fifty Nine Only</v>
      </c>
      <c r="BD171" s="90">
        <v>337</v>
      </c>
      <c r="BE171" s="62">
        <f t="shared" si="14"/>
        <v>381.21</v>
      </c>
      <c r="HI171" s="16"/>
      <c r="HJ171" s="16"/>
      <c r="HK171" s="16"/>
      <c r="HL171" s="16"/>
      <c r="HM171" s="16"/>
    </row>
    <row r="172" spans="1:221" s="15" customFormat="1" ht="62.25" customHeight="1">
      <c r="A172" s="56">
        <v>160</v>
      </c>
      <c r="B172" s="74" t="s">
        <v>398</v>
      </c>
      <c r="C172" s="73" t="s">
        <v>216</v>
      </c>
      <c r="D172" s="76">
        <v>55</v>
      </c>
      <c r="E172" s="77" t="s">
        <v>134</v>
      </c>
      <c r="F172" s="78">
        <v>96.15</v>
      </c>
      <c r="G172" s="53"/>
      <c r="H172" s="43"/>
      <c r="I172" s="42" t="s">
        <v>39</v>
      </c>
      <c r="J172" s="44">
        <f t="shared" si="19"/>
        <v>1</v>
      </c>
      <c r="K172" s="45" t="s">
        <v>62</v>
      </c>
      <c r="L172" s="45" t="s">
        <v>7</v>
      </c>
      <c r="M172" s="70"/>
      <c r="N172" s="53"/>
      <c r="O172" s="53"/>
      <c r="P172" s="49"/>
      <c r="Q172" s="53"/>
      <c r="R172" s="53"/>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71">
        <f t="shared" si="12"/>
        <v>5288.25</v>
      </c>
      <c r="BB172" s="72">
        <f t="shared" si="13"/>
        <v>5288.25</v>
      </c>
      <c r="BC172" s="52" t="str">
        <f t="shared" si="20"/>
        <v>INR  Five Thousand Two Hundred &amp; Eighty Eight  and Paise Twenty Five Only</v>
      </c>
      <c r="BD172" s="90">
        <v>85</v>
      </c>
      <c r="BE172" s="62">
        <f t="shared" si="14"/>
        <v>96.15</v>
      </c>
      <c r="HI172" s="16"/>
      <c r="HJ172" s="16"/>
      <c r="HK172" s="16"/>
      <c r="HL172" s="16"/>
      <c r="HM172" s="16"/>
    </row>
    <row r="173" spans="1:221" s="15" customFormat="1" ht="61.5" customHeight="1">
      <c r="A173" s="56">
        <v>161</v>
      </c>
      <c r="B173" s="74" t="s">
        <v>399</v>
      </c>
      <c r="C173" s="73" t="s">
        <v>217</v>
      </c>
      <c r="D173" s="76">
        <v>45</v>
      </c>
      <c r="E173" s="77" t="s">
        <v>134</v>
      </c>
      <c r="F173" s="78">
        <v>96.15</v>
      </c>
      <c r="G173" s="53"/>
      <c r="H173" s="43"/>
      <c r="I173" s="42" t="s">
        <v>39</v>
      </c>
      <c r="J173" s="44">
        <f t="shared" si="19"/>
        <v>1</v>
      </c>
      <c r="K173" s="45" t="s">
        <v>62</v>
      </c>
      <c r="L173" s="45" t="s">
        <v>7</v>
      </c>
      <c r="M173" s="70"/>
      <c r="N173" s="53"/>
      <c r="O173" s="53"/>
      <c r="P173" s="49"/>
      <c r="Q173" s="53"/>
      <c r="R173" s="53"/>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71">
        <f t="shared" si="12"/>
        <v>4326.75</v>
      </c>
      <c r="BB173" s="72">
        <f t="shared" si="13"/>
        <v>4326.75</v>
      </c>
      <c r="BC173" s="52" t="str">
        <f t="shared" si="20"/>
        <v>INR  Four Thousand Three Hundred &amp; Twenty Six  and Paise Seventy Five Only</v>
      </c>
      <c r="BD173" s="90">
        <v>85</v>
      </c>
      <c r="BE173" s="62">
        <f t="shared" si="14"/>
        <v>96.15</v>
      </c>
      <c r="HI173" s="16"/>
      <c r="HJ173" s="16"/>
      <c r="HK173" s="16"/>
      <c r="HL173" s="16"/>
      <c r="HM173" s="16"/>
    </row>
    <row r="174" spans="1:221" s="15" customFormat="1" ht="66" customHeight="1">
      <c r="A174" s="56">
        <v>162</v>
      </c>
      <c r="B174" s="74" t="s">
        <v>400</v>
      </c>
      <c r="C174" s="73" t="s">
        <v>218</v>
      </c>
      <c r="D174" s="76">
        <v>40</v>
      </c>
      <c r="E174" s="77" t="s">
        <v>134</v>
      </c>
      <c r="F174" s="78">
        <v>233.03</v>
      </c>
      <c r="G174" s="53"/>
      <c r="H174" s="43"/>
      <c r="I174" s="42" t="s">
        <v>39</v>
      </c>
      <c r="J174" s="44">
        <f t="shared" si="19"/>
        <v>1</v>
      </c>
      <c r="K174" s="45" t="s">
        <v>62</v>
      </c>
      <c r="L174" s="45" t="s">
        <v>7</v>
      </c>
      <c r="M174" s="70"/>
      <c r="N174" s="53"/>
      <c r="O174" s="53"/>
      <c r="P174" s="49"/>
      <c r="Q174" s="53"/>
      <c r="R174" s="53"/>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71">
        <f t="shared" si="12"/>
        <v>9321.2</v>
      </c>
      <c r="BB174" s="72">
        <f t="shared" si="13"/>
        <v>9321.2</v>
      </c>
      <c r="BC174" s="52" t="str">
        <f t="shared" si="20"/>
        <v>INR  Nine Thousand Three Hundred &amp; Twenty One  and Paise Twenty Only</v>
      </c>
      <c r="BD174" s="90">
        <v>206</v>
      </c>
      <c r="BE174" s="62">
        <f t="shared" si="14"/>
        <v>233.03</v>
      </c>
      <c r="HI174" s="16"/>
      <c r="HJ174" s="16"/>
      <c r="HK174" s="16"/>
      <c r="HL174" s="16"/>
      <c r="HM174" s="16"/>
    </row>
    <row r="175" spans="1:221" s="15" customFormat="1" ht="63" customHeight="1">
      <c r="A175" s="56">
        <v>163</v>
      </c>
      <c r="B175" s="74" t="s">
        <v>401</v>
      </c>
      <c r="C175" s="73" t="s">
        <v>219</v>
      </c>
      <c r="D175" s="76">
        <v>120</v>
      </c>
      <c r="E175" s="77" t="s">
        <v>134</v>
      </c>
      <c r="F175" s="78">
        <v>100.68</v>
      </c>
      <c r="G175" s="53"/>
      <c r="H175" s="43"/>
      <c r="I175" s="42" t="s">
        <v>39</v>
      </c>
      <c r="J175" s="44">
        <f t="shared" si="19"/>
        <v>1</v>
      </c>
      <c r="K175" s="45" t="s">
        <v>62</v>
      </c>
      <c r="L175" s="45" t="s">
        <v>7</v>
      </c>
      <c r="M175" s="70"/>
      <c r="N175" s="53"/>
      <c r="O175" s="53"/>
      <c r="P175" s="49"/>
      <c r="Q175" s="53"/>
      <c r="R175" s="53"/>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71">
        <f t="shared" si="12"/>
        <v>12081.6</v>
      </c>
      <c r="BB175" s="72">
        <f t="shared" si="13"/>
        <v>12081.6</v>
      </c>
      <c r="BC175" s="52" t="str">
        <f t="shared" si="20"/>
        <v>INR  Twelve Thousand  &amp;Eighty One  and Paise Sixty Only</v>
      </c>
      <c r="BD175" s="90">
        <v>89</v>
      </c>
      <c r="BE175" s="62">
        <f t="shared" si="14"/>
        <v>100.68</v>
      </c>
      <c r="HI175" s="16"/>
      <c r="HJ175" s="16"/>
      <c r="HK175" s="16"/>
      <c r="HL175" s="16"/>
      <c r="HM175" s="16"/>
    </row>
    <row r="176" spans="1:221" s="15" customFormat="1" ht="62.25" customHeight="1">
      <c r="A176" s="56">
        <v>164</v>
      </c>
      <c r="B176" s="74" t="s">
        <v>402</v>
      </c>
      <c r="C176" s="73" t="s">
        <v>220</v>
      </c>
      <c r="D176" s="76">
        <v>120</v>
      </c>
      <c r="E176" s="77" t="s">
        <v>134</v>
      </c>
      <c r="F176" s="78">
        <v>135.74</v>
      </c>
      <c r="G176" s="53"/>
      <c r="H176" s="43"/>
      <c r="I176" s="42" t="s">
        <v>39</v>
      </c>
      <c r="J176" s="44">
        <f t="shared" si="19"/>
        <v>1</v>
      </c>
      <c r="K176" s="45" t="s">
        <v>62</v>
      </c>
      <c r="L176" s="45" t="s">
        <v>7</v>
      </c>
      <c r="M176" s="70"/>
      <c r="N176" s="53"/>
      <c r="O176" s="53"/>
      <c r="P176" s="49"/>
      <c r="Q176" s="53"/>
      <c r="R176" s="53"/>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71">
        <f t="shared" si="12"/>
        <v>16288.8</v>
      </c>
      <c r="BB176" s="72">
        <f t="shared" si="13"/>
        <v>16288.8</v>
      </c>
      <c r="BC176" s="52" t="str">
        <f t="shared" si="20"/>
        <v>INR  Sixteen Thousand Two Hundred &amp; Eighty Eight  and Paise Eighty Only</v>
      </c>
      <c r="BD176" s="90">
        <v>120</v>
      </c>
      <c r="BE176" s="62">
        <f t="shared" si="14"/>
        <v>135.74</v>
      </c>
      <c r="HI176" s="16"/>
      <c r="HJ176" s="16"/>
      <c r="HK176" s="16"/>
      <c r="HL176" s="16"/>
      <c r="HM176" s="16"/>
    </row>
    <row r="177" spans="1:221" s="15" customFormat="1" ht="66.75" customHeight="1">
      <c r="A177" s="56">
        <v>165</v>
      </c>
      <c r="B177" s="74" t="s">
        <v>403</v>
      </c>
      <c r="C177" s="73" t="s">
        <v>221</v>
      </c>
      <c r="D177" s="76">
        <v>115</v>
      </c>
      <c r="E177" s="77" t="s">
        <v>134</v>
      </c>
      <c r="F177" s="78">
        <v>166.29</v>
      </c>
      <c r="G177" s="53"/>
      <c r="H177" s="43"/>
      <c r="I177" s="42" t="s">
        <v>39</v>
      </c>
      <c r="J177" s="44">
        <f t="shared" si="19"/>
        <v>1</v>
      </c>
      <c r="K177" s="45" t="s">
        <v>62</v>
      </c>
      <c r="L177" s="45" t="s">
        <v>7</v>
      </c>
      <c r="M177" s="70"/>
      <c r="N177" s="53"/>
      <c r="O177" s="53"/>
      <c r="P177" s="49"/>
      <c r="Q177" s="53"/>
      <c r="R177" s="53"/>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71">
        <f t="shared" si="12"/>
        <v>19123.35</v>
      </c>
      <c r="BB177" s="72">
        <f t="shared" si="13"/>
        <v>19123.35</v>
      </c>
      <c r="BC177" s="52" t="str">
        <f t="shared" si="20"/>
        <v>INR  Nineteen Thousand One Hundred &amp; Twenty Three  and Paise Thirty Five Only</v>
      </c>
      <c r="BD177" s="90">
        <v>147</v>
      </c>
      <c r="BE177" s="62">
        <f t="shared" si="14"/>
        <v>166.29</v>
      </c>
      <c r="HI177" s="16"/>
      <c r="HJ177" s="16"/>
      <c r="HK177" s="16"/>
      <c r="HL177" s="16"/>
      <c r="HM177" s="16"/>
    </row>
    <row r="178" spans="1:221" s="15" customFormat="1" ht="66" customHeight="1">
      <c r="A178" s="56">
        <v>166</v>
      </c>
      <c r="B178" s="74" t="s">
        <v>404</v>
      </c>
      <c r="C178" s="73" t="s">
        <v>222</v>
      </c>
      <c r="D178" s="76">
        <v>16</v>
      </c>
      <c r="E178" s="77" t="s">
        <v>134</v>
      </c>
      <c r="F178" s="78">
        <v>37.33</v>
      </c>
      <c r="G178" s="53"/>
      <c r="H178" s="43"/>
      <c r="I178" s="42" t="s">
        <v>39</v>
      </c>
      <c r="J178" s="44">
        <f t="shared" si="19"/>
        <v>1</v>
      </c>
      <c r="K178" s="45" t="s">
        <v>62</v>
      </c>
      <c r="L178" s="45" t="s">
        <v>7</v>
      </c>
      <c r="M178" s="70"/>
      <c r="N178" s="53"/>
      <c r="O178" s="53"/>
      <c r="P178" s="49"/>
      <c r="Q178" s="53"/>
      <c r="R178" s="53"/>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71">
        <f t="shared" si="12"/>
        <v>597.28</v>
      </c>
      <c r="BB178" s="72">
        <f t="shared" si="13"/>
        <v>597.28</v>
      </c>
      <c r="BC178" s="52" t="str">
        <f t="shared" si="20"/>
        <v>INR  Five Hundred &amp; Ninety Seven  and Paise Twenty Eight Only</v>
      </c>
      <c r="BD178" s="90">
        <v>33</v>
      </c>
      <c r="BE178" s="62">
        <f t="shared" si="14"/>
        <v>37.33</v>
      </c>
      <c r="HI178" s="16"/>
      <c r="HJ178" s="16"/>
      <c r="HK178" s="16"/>
      <c r="HL178" s="16"/>
      <c r="HM178" s="16"/>
    </row>
    <row r="179" spans="1:221" s="15" customFormat="1" ht="66" customHeight="1">
      <c r="A179" s="56">
        <v>167</v>
      </c>
      <c r="B179" s="74" t="s">
        <v>405</v>
      </c>
      <c r="C179" s="73" t="s">
        <v>223</v>
      </c>
      <c r="D179" s="76">
        <v>640</v>
      </c>
      <c r="E179" s="77" t="s">
        <v>134</v>
      </c>
      <c r="F179" s="78">
        <v>23.76</v>
      </c>
      <c r="G179" s="53"/>
      <c r="H179" s="43"/>
      <c r="I179" s="42" t="s">
        <v>39</v>
      </c>
      <c r="J179" s="44">
        <f t="shared" si="19"/>
        <v>1</v>
      </c>
      <c r="K179" s="45" t="s">
        <v>62</v>
      </c>
      <c r="L179" s="45" t="s">
        <v>7</v>
      </c>
      <c r="M179" s="70"/>
      <c r="N179" s="53"/>
      <c r="O179" s="53"/>
      <c r="P179" s="49"/>
      <c r="Q179" s="53"/>
      <c r="R179" s="53"/>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71">
        <f>total_amount_ba($B$2,$D$2,D179,F179,J179,K179,M179)</f>
        <v>15206.4</v>
      </c>
      <c r="BB179" s="72">
        <f t="shared" si="13"/>
        <v>15206.4</v>
      </c>
      <c r="BC179" s="52" t="str">
        <f t="shared" si="20"/>
        <v>INR  Fifteen Thousand Two Hundred &amp; Six  and Paise Forty Only</v>
      </c>
      <c r="BD179" s="90">
        <v>21</v>
      </c>
      <c r="BE179" s="62">
        <f t="shared" si="14"/>
        <v>23.76</v>
      </c>
      <c r="HI179" s="16"/>
      <c r="HJ179" s="16"/>
      <c r="HK179" s="16"/>
      <c r="HL179" s="16"/>
      <c r="HM179" s="16"/>
    </row>
    <row r="180" spans="1:221" s="15" customFormat="1" ht="67.5" customHeight="1">
      <c r="A180" s="56">
        <v>168</v>
      </c>
      <c r="B180" s="74" t="s">
        <v>406</v>
      </c>
      <c r="C180" s="73" t="s">
        <v>224</v>
      </c>
      <c r="D180" s="76">
        <v>280</v>
      </c>
      <c r="E180" s="77" t="s">
        <v>134</v>
      </c>
      <c r="F180" s="78">
        <v>48.64</v>
      </c>
      <c r="G180" s="53"/>
      <c r="H180" s="43"/>
      <c r="I180" s="42" t="s">
        <v>39</v>
      </c>
      <c r="J180" s="44">
        <f t="shared" si="19"/>
        <v>1</v>
      </c>
      <c r="K180" s="45" t="s">
        <v>62</v>
      </c>
      <c r="L180" s="45" t="s">
        <v>7</v>
      </c>
      <c r="M180" s="70"/>
      <c r="N180" s="53"/>
      <c r="O180" s="53"/>
      <c r="P180" s="49"/>
      <c r="Q180" s="53"/>
      <c r="R180" s="53"/>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71">
        <f t="shared" si="12"/>
        <v>13619.2</v>
      </c>
      <c r="BB180" s="72">
        <f t="shared" si="13"/>
        <v>13619.2</v>
      </c>
      <c r="BC180" s="52" t="str">
        <f t="shared" si="20"/>
        <v>INR  Thirteen Thousand Six Hundred &amp; Nineteen  and Paise Twenty Only</v>
      </c>
      <c r="BD180" s="90">
        <v>43</v>
      </c>
      <c r="BE180" s="62">
        <f t="shared" si="14"/>
        <v>48.64</v>
      </c>
      <c r="HI180" s="16"/>
      <c r="HJ180" s="16"/>
      <c r="HK180" s="16"/>
      <c r="HL180" s="16"/>
      <c r="HM180" s="16"/>
    </row>
    <row r="181" spans="1:221" s="15" customFormat="1" ht="210.75" customHeight="1">
      <c r="A181" s="56">
        <v>169</v>
      </c>
      <c r="B181" s="74" t="s">
        <v>407</v>
      </c>
      <c r="C181" s="73" t="s">
        <v>225</v>
      </c>
      <c r="D181" s="76">
        <v>750</v>
      </c>
      <c r="E181" s="77" t="s">
        <v>409</v>
      </c>
      <c r="F181" s="78">
        <v>64.48</v>
      </c>
      <c r="G181" s="53"/>
      <c r="H181" s="43"/>
      <c r="I181" s="42" t="s">
        <v>39</v>
      </c>
      <c r="J181" s="44">
        <f t="shared" si="19"/>
        <v>1</v>
      </c>
      <c r="K181" s="45" t="s">
        <v>62</v>
      </c>
      <c r="L181" s="45" t="s">
        <v>7</v>
      </c>
      <c r="M181" s="70"/>
      <c r="N181" s="53"/>
      <c r="O181" s="53"/>
      <c r="P181" s="49"/>
      <c r="Q181" s="53"/>
      <c r="R181" s="53"/>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71">
        <f t="shared" si="12"/>
        <v>48360</v>
      </c>
      <c r="BB181" s="72">
        <f t="shared" si="13"/>
        <v>48360</v>
      </c>
      <c r="BC181" s="52" t="str">
        <f t="shared" si="20"/>
        <v>INR  Forty Eight Thousand Three Hundred &amp; Sixty  Only</v>
      </c>
      <c r="BD181" s="90">
        <v>57</v>
      </c>
      <c r="BE181" s="62">
        <f t="shared" si="14"/>
        <v>64.48</v>
      </c>
      <c r="HI181" s="16"/>
      <c r="HJ181" s="16"/>
      <c r="HK181" s="16"/>
      <c r="HL181" s="16"/>
      <c r="HM181" s="16"/>
    </row>
    <row r="182" spans="1:221" s="15" customFormat="1" ht="210.75" customHeight="1">
      <c r="A182" s="56">
        <v>170</v>
      </c>
      <c r="B182" s="74" t="s">
        <v>408</v>
      </c>
      <c r="C182" s="73" t="s">
        <v>226</v>
      </c>
      <c r="D182" s="76">
        <v>220</v>
      </c>
      <c r="E182" s="77" t="s">
        <v>135</v>
      </c>
      <c r="F182" s="78">
        <v>105.2</v>
      </c>
      <c r="G182" s="53"/>
      <c r="H182" s="43"/>
      <c r="I182" s="42" t="s">
        <v>39</v>
      </c>
      <c r="J182" s="44">
        <f t="shared" si="19"/>
        <v>1</v>
      </c>
      <c r="K182" s="45" t="s">
        <v>62</v>
      </c>
      <c r="L182" s="45" t="s">
        <v>7</v>
      </c>
      <c r="M182" s="70"/>
      <c r="N182" s="53"/>
      <c r="O182" s="53"/>
      <c r="P182" s="49"/>
      <c r="Q182" s="53"/>
      <c r="R182" s="53"/>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71">
        <f t="shared" si="12"/>
        <v>23144</v>
      </c>
      <c r="BB182" s="72">
        <f t="shared" si="13"/>
        <v>23144</v>
      </c>
      <c r="BC182" s="52" t="str">
        <f t="shared" si="20"/>
        <v>INR  Twenty Three Thousand One Hundred &amp; Forty Four  Only</v>
      </c>
      <c r="BD182" s="90">
        <v>93</v>
      </c>
      <c r="BE182" s="62">
        <f t="shared" si="14"/>
        <v>105.2</v>
      </c>
      <c r="HI182" s="16"/>
      <c r="HJ182" s="16"/>
      <c r="HK182" s="16"/>
      <c r="HL182" s="16"/>
      <c r="HM182" s="16"/>
    </row>
    <row r="183" spans="1:221" s="15" customFormat="1" ht="45" customHeight="1">
      <c r="A183" s="56">
        <v>171</v>
      </c>
      <c r="B183" s="74" t="s">
        <v>410</v>
      </c>
      <c r="C183" s="73" t="s">
        <v>227</v>
      </c>
      <c r="D183" s="76">
        <v>40</v>
      </c>
      <c r="E183" s="77" t="s">
        <v>411</v>
      </c>
      <c r="F183" s="78">
        <v>321.26</v>
      </c>
      <c r="G183" s="53"/>
      <c r="H183" s="43"/>
      <c r="I183" s="42" t="s">
        <v>39</v>
      </c>
      <c r="J183" s="44">
        <f t="shared" si="19"/>
        <v>1</v>
      </c>
      <c r="K183" s="45" t="s">
        <v>62</v>
      </c>
      <c r="L183" s="45" t="s">
        <v>7</v>
      </c>
      <c r="M183" s="70"/>
      <c r="N183" s="53"/>
      <c r="O183" s="53"/>
      <c r="P183" s="49"/>
      <c r="Q183" s="53"/>
      <c r="R183" s="53"/>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71">
        <f t="shared" si="12"/>
        <v>12850.4</v>
      </c>
      <c r="BB183" s="72">
        <f t="shared" si="13"/>
        <v>12850.4</v>
      </c>
      <c r="BC183" s="52" t="str">
        <f t="shared" si="20"/>
        <v>INR  Twelve Thousand Eight Hundred &amp; Fifty  and Paise Forty Only</v>
      </c>
      <c r="BD183" s="90">
        <v>284</v>
      </c>
      <c r="BE183" s="62">
        <f t="shared" si="14"/>
        <v>321.26</v>
      </c>
      <c r="HI183" s="16"/>
      <c r="HJ183" s="16"/>
      <c r="HK183" s="16"/>
      <c r="HL183" s="16"/>
      <c r="HM183" s="16"/>
    </row>
    <row r="184" spans="1:221" s="15" customFormat="1" ht="36" customHeight="1">
      <c r="A184" s="56">
        <v>172</v>
      </c>
      <c r="B184" s="74" t="s">
        <v>412</v>
      </c>
      <c r="C184" s="73" t="s">
        <v>228</v>
      </c>
      <c r="D184" s="76">
        <v>40</v>
      </c>
      <c r="E184" s="77" t="s">
        <v>134</v>
      </c>
      <c r="F184" s="78">
        <v>315.6</v>
      </c>
      <c r="G184" s="53"/>
      <c r="H184" s="43"/>
      <c r="I184" s="42" t="s">
        <v>39</v>
      </c>
      <c r="J184" s="44">
        <f t="shared" si="19"/>
        <v>1</v>
      </c>
      <c r="K184" s="45" t="s">
        <v>62</v>
      </c>
      <c r="L184" s="45" t="s">
        <v>7</v>
      </c>
      <c r="M184" s="70"/>
      <c r="N184" s="53"/>
      <c r="O184" s="53"/>
      <c r="P184" s="49"/>
      <c r="Q184" s="53"/>
      <c r="R184" s="53"/>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71">
        <f t="shared" si="12"/>
        <v>12624</v>
      </c>
      <c r="BB184" s="72">
        <f t="shared" si="13"/>
        <v>12624</v>
      </c>
      <c r="BC184" s="52" t="str">
        <f t="shared" si="20"/>
        <v>INR  Twelve Thousand Six Hundred &amp; Twenty Four  Only</v>
      </c>
      <c r="BD184" s="90">
        <v>279</v>
      </c>
      <c r="BE184" s="62">
        <f t="shared" si="14"/>
        <v>315.6</v>
      </c>
      <c r="HI184" s="16"/>
      <c r="HJ184" s="16"/>
      <c r="HK184" s="16"/>
      <c r="HL184" s="16"/>
      <c r="HM184" s="16"/>
    </row>
    <row r="185" spans="1:221" s="15" customFormat="1" ht="37.5" customHeight="1">
      <c r="A185" s="56">
        <v>173</v>
      </c>
      <c r="B185" s="74" t="s">
        <v>413</v>
      </c>
      <c r="C185" s="73" t="s">
        <v>229</v>
      </c>
      <c r="D185" s="76">
        <v>40</v>
      </c>
      <c r="E185" s="77" t="s">
        <v>134</v>
      </c>
      <c r="F185" s="78">
        <v>72.4</v>
      </c>
      <c r="G185" s="53"/>
      <c r="H185" s="43"/>
      <c r="I185" s="42" t="s">
        <v>39</v>
      </c>
      <c r="J185" s="44">
        <f t="shared" si="19"/>
        <v>1</v>
      </c>
      <c r="K185" s="45" t="s">
        <v>62</v>
      </c>
      <c r="L185" s="45" t="s">
        <v>7</v>
      </c>
      <c r="M185" s="70"/>
      <c r="N185" s="53"/>
      <c r="O185" s="53"/>
      <c r="P185" s="49"/>
      <c r="Q185" s="53"/>
      <c r="R185" s="53"/>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71">
        <f t="shared" si="12"/>
        <v>2896</v>
      </c>
      <c r="BB185" s="72">
        <f t="shared" si="13"/>
        <v>2896</v>
      </c>
      <c r="BC185" s="52" t="str">
        <f t="shared" si="20"/>
        <v>INR  Two Thousand Eight Hundred &amp; Ninety Six  Only</v>
      </c>
      <c r="BD185" s="90">
        <v>64</v>
      </c>
      <c r="BE185" s="62">
        <f t="shared" si="14"/>
        <v>72.4</v>
      </c>
      <c r="HI185" s="16"/>
      <c r="HJ185" s="16"/>
      <c r="HK185" s="16"/>
      <c r="HL185" s="16"/>
      <c r="HM185" s="16"/>
    </row>
    <row r="186" spans="1:221" s="15" customFormat="1" ht="34.5" customHeight="1">
      <c r="A186" s="56">
        <v>174</v>
      </c>
      <c r="B186" s="74" t="s">
        <v>414</v>
      </c>
      <c r="C186" s="73" t="s">
        <v>230</v>
      </c>
      <c r="D186" s="76">
        <v>40</v>
      </c>
      <c r="E186" s="77" t="s">
        <v>134</v>
      </c>
      <c r="F186" s="78">
        <v>343.88</v>
      </c>
      <c r="G186" s="53"/>
      <c r="H186" s="43"/>
      <c r="I186" s="42" t="s">
        <v>39</v>
      </c>
      <c r="J186" s="44">
        <f t="shared" si="19"/>
        <v>1</v>
      </c>
      <c r="K186" s="45" t="s">
        <v>62</v>
      </c>
      <c r="L186" s="45" t="s">
        <v>7</v>
      </c>
      <c r="M186" s="70"/>
      <c r="N186" s="53"/>
      <c r="O186" s="53"/>
      <c r="P186" s="49"/>
      <c r="Q186" s="53"/>
      <c r="R186" s="53"/>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71">
        <f t="shared" si="12"/>
        <v>13755.2</v>
      </c>
      <c r="BB186" s="72">
        <f t="shared" si="13"/>
        <v>13755.2</v>
      </c>
      <c r="BC186" s="52" t="str">
        <f t="shared" si="20"/>
        <v>INR  Thirteen Thousand Seven Hundred &amp; Fifty Five  and Paise Twenty Only</v>
      </c>
      <c r="BD186" s="90">
        <v>304</v>
      </c>
      <c r="BE186" s="62">
        <f t="shared" si="14"/>
        <v>343.88</v>
      </c>
      <c r="HI186" s="16"/>
      <c r="HJ186" s="16"/>
      <c r="HK186" s="16"/>
      <c r="HL186" s="16"/>
      <c r="HM186" s="16"/>
    </row>
    <row r="187" spans="1:221" s="15" customFormat="1" ht="33" customHeight="1">
      <c r="A187" s="56">
        <v>175</v>
      </c>
      <c r="B187" s="74" t="s">
        <v>415</v>
      </c>
      <c r="C187" s="73" t="s">
        <v>231</v>
      </c>
      <c r="D187" s="76">
        <v>40</v>
      </c>
      <c r="E187" s="77" t="s">
        <v>134</v>
      </c>
      <c r="F187" s="78">
        <v>343.88</v>
      </c>
      <c r="G187" s="53"/>
      <c r="H187" s="43"/>
      <c r="I187" s="42" t="s">
        <v>39</v>
      </c>
      <c r="J187" s="44">
        <f t="shared" si="19"/>
        <v>1</v>
      </c>
      <c r="K187" s="45" t="s">
        <v>62</v>
      </c>
      <c r="L187" s="45" t="s">
        <v>7</v>
      </c>
      <c r="M187" s="70"/>
      <c r="N187" s="53"/>
      <c r="O187" s="53"/>
      <c r="P187" s="49"/>
      <c r="Q187" s="53"/>
      <c r="R187" s="53"/>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71">
        <f t="shared" si="12"/>
        <v>13755.2</v>
      </c>
      <c r="BB187" s="72">
        <f t="shared" si="13"/>
        <v>13755.2</v>
      </c>
      <c r="BC187" s="52" t="str">
        <f t="shared" si="20"/>
        <v>INR  Thirteen Thousand Seven Hundred &amp; Fifty Five  and Paise Twenty Only</v>
      </c>
      <c r="BD187" s="90">
        <v>304</v>
      </c>
      <c r="BE187" s="62">
        <f t="shared" si="14"/>
        <v>343.88</v>
      </c>
      <c r="HI187" s="16"/>
      <c r="HJ187" s="16"/>
      <c r="HK187" s="16"/>
      <c r="HL187" s="16"/>
      <c r="HM187" s="16"/>
    </row>
    <row r="188" spans="1:221" s="15" customFormat="1" ht="33.75" customHeight="1">
      <c r="A188" s="56">
        <v>176</v>
      </c>
      <c r="B188" s="74" t="s">
        <v>416</v>
      </c>
      <c r="C188" s="73" t="s">
        <v>232</v>
      </c>
      <c r="D188" s="76">
        <v>40</v>
      </c>
      <c r="E188" s="77" t="s">
        <v>134</v>
      </c>
      <c r="F188" s="78">
        <v>343.88</v>
      </c>
      <c r="G188" s="53"/>
      <c r="H188" s="43"/>
      <c r="I188" s="42" t="s">
        <v>39</v>
      </c>
      <c r="J188" s="44">
        <f t="shared" si="19"/>
        <v>1</v>
      </c>
      <c r="K188" s="45" t="s">
        <v>62</v>
      </c>
      <c r="L188" s="45" t="s">
        <v>7</v>
      </c>
      <c r="M188" s="70"/>
      <c r="N188" s="53"/>
      <c r="O188" s="53"/>
      <c r="P188" s="49"/>
      <c r="Q188" s="53"/>
      <c r="R188" s="53"/>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71">
        <f t="shared" si="12"/>
        <v>13755.2</v>
      </c>
      <c r="BB188" s="72">
        <f t="shared" si="13"/>
        <v>13755.2</v>
      </c>
      <c r="BC188" s="52" t="str">
        <f t="shared" si="20"/>
        <v>INR  Thirteen Thousand Seven Hundred &amp; Fifty Five  and Paise Twenty Only</v>
      </c>
      <c r="BD188" s="90">
        <v>304</v>
      </c>
      <c r="BE188" s="62">
        <f t="shared" si="14"/>
        <v>343.88</v>
      </c>
      <c r="HI188" s="16"/>
      <c r="HJ188" s="16"/>
      <c r="HK188" s="16"/>
      <c r="HL188" s="16"/>
      <c r="HM188" s="16"/>
    </row>
    <row r="189" spans="1:221" s="15" customFormat="1" ht="39.75" customHeight="1">
      <c r="A189" s="56">
        <v>177</v>
      </c>
      <c r="B189" s="74" t="s">
        <v>417</v>
      </c>
      <c r="C189" s="73" t="s">
        <v>233</v>
      </c>
      <c r="D189" s="76">
        <v>40</v>
      </c>
      <c r="E189" s="77" t="s">
        <v>134</v>
      </c>
      <c r="F189" s="78">
        <v>307.69</v>
      </c>
      <c r="G189" s="53"/>
      <c r="H189" s="43"/>
      <c r="I189" s="42" t="s">
        <v>39</v>
      </c>
      <c r="J189" s="44">
        <f t="shared" si="19"/>
        <v>1</v>
      </c>
      <c r="K189" s="45" t="s">
        <v>62</v>
      </c>
      <c r="L189" s="45" t="s">
        <v>7</v>
      </c>
      <c r="M189" s="70"/>
      <c r="N189" s="53"/>
      <c r="O189" s="53"/>
      <c r="P189" s="49"/>
      <c r="Q189" s="53"/>
      <c r="R189" s="53"/>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71">
        <f t="shared" si="12"/>
        <v>12307.6</v>
      </c>
      <c r="BB189" s="72">
        <f t="shared" si="13"/>
        <v>12307.6</v>
      </c>
      <c r="BC189" s="52" t="str">
        <f t="shared" si="20"/>
        <v>INR  Twelve Thousand Three Hundred &amp; Seven  and Paise Sixty Only</v>
      </c>
      <c r="BD189" s="90">
        <v>272</v>
      </c>
      <c r="BE189" s="62">
        <f t="shared" si="14"/>
        <v>307.69</v>
      </c>
      <c r="HI189" s="16"/>
      <c r="HJ189" s="16"/>
      <c r="HK189" s="16"/>
      <c r="HL189" s="16"/>
      <c r="HM189" s="16"/>
    </row>
    <row r="190" spans="1:221" s="15" customFormat="1" ht="36.75" customHeight="1">
      <c r="A190" s="56">
        <v>178</v>
      </c>
      <c r="B190" s="74" t="s">
        <v>136</v>
      </c>
      <c r="C190" s="73" t="s">
        <v>234</v>
      </c>
      <c r="D190" s="76">
        <v>40</v>
      </c>
      <c r="E190" s="77" t="s">
        <v>134</v>
      </c>
      <c r="F190" s="78">
        <v>39.59</v>
      </c>
      <c r="G190" s="53"/>
      <c r="H190" s="43"/>
      <c r="I190" s="42" t="s">
        <v>39</v>
      </c>
      <c r="J190" s="44">
        <f t="shared" si="19"/>
        <v>1</v>
      </c>
      <c r="K190" s="45" t="s">
        <v>62</v>
      </c>
      <c r="L190" s="45" t="s">
        <v>7</v>
      </c>
      <c r="M190" s="70"/>
      <c r="N190" s="53"/>
      <c r="O190" s="53"/>
      <c r="P190" s="49"/>
      <c r="Q190" s="53"/>
      <c r="R190" s="53"/>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71">
        <f t="shared" si="12"/>
        <v>1583.6</v>
      </c>
      <c r="BB190" s="72">
        <f t="shared" si="13"/>
        <v>1583.6</v>
      </c>
      <c r="BC190" s="52" t="str">
        <f t="shared" si="20"/>
        <v>INR  One Thousand Five Hundred &amp; Eighty Three  and Paise Sixty Only</v>
      </c>
      <c r="BD190" s="90">
        <v>35</v>
      </c>
      <c r="BE190" s="62">
        <f t="shared" si="14"/>
        <v>39.59</v>
      </c>
      <c r="HI190" s="16"/>
      <c r="HJ190" s="16"/>
      <c r="HK190" s="16"/>
      <c r="HL190" s="16"/>
      <c r="HM190" s="16"/>
    </row>
    <row r="191" spans="1:221" s="15" customFormat="1" ht="33" customHeight="1">
      <c r="A191" s="56">
        <v>179</v>
      </c>
      <c r="B191" s="74" t="s">
        <v>418</v>
      </c>
      <c r="C191" s="73" t="s">
        <v>456</v>
      </c>
      <c r="D191" s="76">
        <v>40</v>
      </c>
      <c r="E191" s="77" t="s">
        <v>134</v>
      </c>
      <c r="F191" s="78">
        <v>79.18</v>
      </c>
      <c r="G191" s="53"/>
      <c r="H191" s="43"/>
      <c r="I191" s="42" t="s">
        <v>39</v>
      </c>
      <c r="J191" s="44">
        <f t="shared" si="19"/>
        <v>1</v>
      </c>
      <c r="K191" s="45" t="s">
        <v>62</v>
      </c>
      <c r="L191" s="45" t="s">
        <v>7</v>
      </c>
      <c r="M191" s="70"/>
      <c r="N191" s="53"/>
      <c r="O191" s="53"/>
      <c r="P191" s="49"/>
      <c r="Q191" s="53"/>
      <c r="R191" s="53"/>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71">
        <f t="shared" si="12"/>
        <v>3167.2</v>
      </c>
      <c r="BB191" s="72">
        <f t="shared" si="13"/>
        <v>3167.2</v>
      </c>
      <c r="BC191" s="52" t="str">
        <f t="shared" si="20"/>
        <v>INR  Three Thousand One Hundred &amp; Sixty Seven  and Paise Twenty Only</v>
      </c>
      <c r="BD191" s="90">
        <v>70</v>
      </c>
      <c r="BE191" s="62">
        <f t="shared" si="14"/>
        <v>79.18</v>
      </c>
      <c r="HI191" s="16"/>
      <c r="HJ191" s="16"/>
      <c r="HK191" s="16"/>
      <c r="HL191" s="16"/>
      <c r="HM191" s="16"/>
    </row>
    <row r="192" spans="1:221" s="15" customFormat="1" ht="47.25" customHeight="1">
      <c r="A192" s="56">
        <v>180</v>
      </c>
      <c r="B192" s="74" t="s">
        <v>500</v>
      </c>
      <c r="C192" s="73" t="s">
        <v>457</v>
      </c>
      <c r="D192" s="76">
        <v>40</v>
      </c>
      <c r="E192" s="77" t="s">
        <v>134</v>
      </c>
      <c r="F192" s="78">
        <v>58.82</v>
      </c>
      <c r="G192" s="53"/>
      <c r="H192" s="43"/>
      <c r="I192" s="42" t="s">
        <v>39</v>
      </c>
      <c r="J192" s="44">
        <f t="shared" si="19"/>
        <v>1</v>
      </c>
      <c r="K192" s="45" t="s">
        <v>62</v>
      </c>
      <c r="L192" s="45" t="s">
        <v>7</v>
      </c>
      <c r="M192" s="70"/>
      <c r="N192" s="53"/>
      <c r="O192" s="53"/>
      <c r="P192" s="49"/>
      <c r="Q192" s="53"/>
      <c r="R192" s="53"/>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71">
        <f t="shared" si="12"/>
        <v>2352.8</v>
      </c>
      <c r="BB192" s="72">
        <f t="shared" si="13"/>
        <v>2352.8</v>
      </c>
      <c r="BC192" s="52" t="str">
        <f t="shared" si="20"/>
        <v>INR  Two Thousand Three Hundred &amp; Fifty Two  and Paise Eighty Only</v>
      </c>
      <c r="BD192" s="90">
        <v>52</v>
      </c>
      <c r="BE192" s="62">
        <f t="shared" si="14"/>
        <v>58.82</v>
      </c>
      <c r="HI192" s="16"/>
      <c r="HJ192" s="16"/>
      <c r="HK192" s="16"/>
      <c r="HL192" s="16"/>
      <c r="HM192" s="16"/>
    </row>
    <row r="193" spans="1:221" s="15" customFormat="1" ht="34.5" customHeight="1">
      <c r="A193" s="56">
        <v>181</v>
      </c>
      <c r="B193" s="74" t="s">
        <v>419</v>
      </c>
      <c r="C193" s="73" t="s">
        <v>458</v>
      </c>
      <c r="D193" s="76">
        <v>40</v>
      </c>
      <c r="E193" s="77" t="s">
        <v>134</v>
      </c>
      <c r="F193" s="78">
        <v>10.18</v>
      </c>
      <c r="G193" s="53"/>
      <c r="H193" s="43"/>
      <c r="I193" s="42" t="s">
        <v>39</v>
      </c>
      <c r="J193" s="44">
        <f t="shared" si="19"/>
        <v>1</v>
      </c>
      <c r="K193" s="45" t="s">
        <v>62</v>
      </c>
      <c r="L193" s="45" t="s">
        <v>7</v>
      </c>
      <c r="M193" s="70"/>
      <c r="N193" s="53"/>
      <c r="O193" s="53"/>
      <c r="P193" s="49"/>
      <c r="Q193" s="53"/>
      <c r="R193" s="53"/>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71">
        <f t="shared" si="12"/>
        <v>407.2</v>
      </c>
      <c r="BB193" s="72">
        <f t="shared" si="13"/>
        <v>407.2</v>
      </c>
      <c r="BC193" s="52" t="str">
        <f t="shared" si="20"/>
        <v>INR  Four Hundred &amp; Seven  and Paise Twenty Only</v>
      </c>
      <c r="BD193" s="90">
        <v>9</v>
      </c>
      <c r="BE193" s="62">
        <f t="shared" si="14"/>
        <v>10.18</v>
      </c>
      <c r="HI193" s="16"/>
      <c r="HJ193" s="16"/>
      <c r="HK193" s="16"/>
      <c r="HL193" s="16"/>
      <c r="HM193" s="16"/>
    </row>
    <row r="194" spans="1:221" s="15" customFormat="1" ht="94.5" customHeight="1">
      <c r="A194" s="56">
        <v>182</v>
      </c>
      <c r="B194" s="74" t="s">
        <v>422</v>
      </c>
      <c r="C194" s="73" t="s">
        <v>459</v>
      </c>
      <c r="D194" s="76">
        <v>40</v>
      </c>
      <c r="E194" s="77" t="s">
        <v>134</v>
      </c>
      <c r="F194" s="78">
        <v>511.3</v>
      </c>
      <c r="G194" s="53"/>
      <c r="H194" s="43"/>
      <c r="I194" s="42" t="s">
        <v>39</v>
      </c>
      <c r="J194" s="44">
        <f>IF(I194="Less(-)",-1,1)</f>
        <v>1</v>
      </c>
      <c r="K194" s="45" t="s">
        <v>62</v>
      </c>
      <c r="L194" s="45" t="s">
        <v>7</v>
      </c>
      <c r="M194" s="70"/>
      <c r="N194" s="53"/>
      <c r="O194" s="53"/>
      <c r="P194" s="49"/>
      <c r="Q194" s="53"/>
      <c r="R194" s="53"/>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71">
        <f>total_amount_ba($B$2,$D$2,D194,F194,J194,K194,M194)</f>
        <v>20452</v>
      </c>
      <c r="BB194" s="72">
        <f t="shared" si="13"/>
        <v>20452</v>
      </c>
      <c r="BC194" s="52" t="str">
        <f>SpellNumber(L194,BB194)</f>
        <v>INR  Twenty Thousand Four Hundred &amp; Fifty Two  Only</v>
      </c>
      <c r="BD194" s="90">
        <v>452</v>
      </c>
      <c r="BE194" s="62">
        <f t="shared" si="14"/>
        <v>511.3</v>
      </c>
      <c r="HI194" s="16"/>
      <c r="HJ194" s="16"/>
      <c r="HK194" s="16"/>
      <c r="HL194" s="16"/>
      <c r="HM194" s="16"/>
    </row>
    <row r="195" spans="1:221" s="15" customFormat="1" ht="34.5" customHeight="1">
      <c r="A195" s="56">
        <v>183</v>
      </c>
      <c r="B195" s="74" t="s">
        <v>420</v>
      </c>
      <c r="C195" s="73" t="s">
        <v>460</v>
      </c>
      <c r="D195" s="76">
        <v>80</v>
      </c>
      <c r="E195" s="77" t="s">
        <v>134</v>
      </c>
      <c r="F195" s="78">
        <v>583.7</v>
      </c>
      <c r="G195" s="53"/>
      <c r="H195" s="43"/>
      <c r="I195" s="42" t="s">
        <v>39</v>
      </c>
      <c r="J195" s="44">
        <f>IF(I195="Less(-)",-1,1)</f>
        <v>1</v>
      </c>
      <c r="K195" s="45" t="s">
        <v>62</v>
      </c>
      <c r="L195" s="45" t="s">
        <v>7</v>
      </c>
      <c r="M195" s="70"/>
      <c r="N195" s="53"/>
      <c r="O195" s="53"/>
      <c r="P195" s="49"/>
      <c r="Q195" s="53"/>
      <c r="R195" s="53"/>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71">
        <f>total_amount_ba($B$2,$D$2,D195,F195,J195,K195,M195)</f>
        <v>46696</v>
      </c>
      <c r="BB195" s="72">
        <f t="shared" si="13"/>
        <v>46696</v>
      </c>
      <c r="BC195" s="52" t="str">
        <f>SpellNumber(L195,BB195)</f>
        <v>INR  Forty Six Thousand Six Hundred &amp; Ninety Six  Only</v>
      </c>
      <c r="BD195" s="90">
        <v>516</v>
      </c>
      <c r="BE195" s="62">
        <f t="shared" si="14"/>
        <v>583.7</v>
      </c>
      <c r="HI195" s="16"/>
      <c r="HJ195" s="16"/>
      <c r="HK195" s="16"/>
      <c r="HL195" s="16"/>
      <c r="HM195" s="16"/>
    </row>
    <row r="196" spans="1:221" s="15" customFormat="1" ht="48.75" customHeight="1">
      <c r="A196" s="56">
        <v>184</v>
      </c>
      <c r="B196" s="74" t="s">
        <v>423</v>
      </c>
      <c r="C196" s="73" t="s">
        <v>461</v>
      </c>
      <c r="D196" s="76">
        <v>40</v>
      </c>
      <c r="E196" s="77" t="s">
        <v>134</v>
      </c>
      <c r="F196" s="78">
        <v>1415.13</v>
      </c>
      <c r="G196" s="53"/>
      <c r="H196" s="43"/>
      <c r="I196" s="42" t="s">
        <v>39</v>
      </c>
      <c r="J196" s="44">
        <f>IF(I196="Less(-)",-1,1)</f>
        <v>1</v>
      </c>
      <c r="K196" s="45" t="s">
        <v>62</v>
      </c>
      <c r="L196" s="45" t="s">
        <v>7</v>
      </c>
      <c r="M196" s="70"/>
      <c r="N196" s="53"/>
      <c r="O196" s="53"/>
      <c r="P196" s="49"/>
      <c r="Q196" s="53"/>
      <c r="R196" s="53"/>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71">
        <f>total_amount_ba($B$2,$D$2,D196,F196,J196,K196,M196)</f>
        <v>56605.2</v>
      </c>
      <c r="BB196" s="72">
        <f t="shared" si="13"/>
        <v>56605.2</v>
      </c>
      <c r="BC196" s="52" t="str">
        <f>SpellNumber(L196,BB196)</f>
        <v>INR  Fifty Six Thousand Six Hundred &amp; Five  and Paise Twenty Only</v>
      </c>
      <c r="BD196" s="90">
        <v>1251</v>
      </c>
      <c r="BE196" s="62">
        <f t="shared" si="14"/>
        <v>1415.13</v>
      </c>
      <c r="HI196" s="16"/>
      <c r="HJ196" s="16"/>
      <c r="HK196" s="16"/>
      <c r="HL196" s="16"/>
      <c r="HM196" s="16"/>
    </row>
    <row r="197" spans="1:221" s="15" customFormat="1" ht="227.25" customHeight="1">
      <c r="A197" s="56">
        <v>185</v>
      </c>
      <c r="B197" s="74" t="s">
        <v>421</v>
      </c>
      <c r="C197" s="73" t="s">
        <v>462</v>
      </c>
      <c r="D197" s="76">
        <v>654</v>
      </c>
      <c r="E197" s="77" t="s">
        <v>135</v>
      </c>
      <c r="F197" s="78">
        <v>158.37</v>
      </c>
      <c r="G197" s="53"/>
      <c r="H197" s="43"/>
      <c r="I197" s="42" t="s">
        <v>39</v>
      </c>
      <c r="J197" s="44">
        <f>IF(I197="Less(-)",-1,1)</f>
        <v>1</v>
      </c>
      <c r="K197" s="45" t="s">
        <v>62</v>
      </c>
      <c r="L197" s="45" t="s">
        <v>7</v>
      </c>
      <c r="M197" s="70"/>
      <c r="N197" s="53"/>
      <c r="O197" s="53"/>
      <c r="P197" s="49"/>
      <c r="Q197" s="53"/>
      <c r="R197" s="53"/>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71">
        <f>total_amount_ba($B$2,$D$2,D197,F197,J197,K197,M197)</f>
        <v>103573.98</v>
      </c>
      <c r="BB197" s="72">
        <f t="shared" si="13"/>
        <v>103573.98</v>
      </c>
      <c r="BC197" s="52" t="str">
        <f>SpellNumber(L197,BB197)</f>
        <v>INR  One Lakh Three Thousand Five Hundred &amp; Seventy Three  and Paise Ninety Eight Only</v>
      </c>
      <c r="BD197" s="90">
        <v>140</v>
      </c>
      <c r="BE197" s="62">
        <f t="shared" si="14"/>
        <v>158.37</v>
      </c>
      <c r="HI197" s="16"/>
      <c r="HJ197" s="16"/>
      <c r="HK197" s="16"/>
      <c r="HL197" s="16"/>
      <c r="HM197" s="16"/>
    </row>
    <row r="198" spans="1:221" s="15" customFormat="1" ht="229.5" customHeight="1">
      <c r="A198" s="56">
        <v>186</v>
      </c>
      <c r="B198" s="74" t="s">
        <v>424</v>
      </c>
      <c r="C198" s="73" t="s">
        <v>463</v>
      </c>
      <c r="D198" s="76">
        <v>380</v>
      </c>
      <c r="E198" s="77" t="s">
        <v>135</v>
      </c>
      <c r="F198" s="78">
        <v>193.44</v>
      </c>
      <c r="G198" s="53"/>
      <c r="H198" s="43"/>
      <c r="I198" s="42" t="s">
        <v>39</v>
      </c>
      <c r="J198" s="44">
        <f aca="true" t="shared" si="21" ref="J198:J217">IF(I198="Less(-)",-1,1)</f>
        <v>1</v>
      </c>
      <c r="K198" s="45" t="s">
        <v>62</v>
      </c>
      <c r="L198" s="45" t="s">
        <v>7</v>
      </c>
      <c r="M198" s="70"/>
      <c r="N198" s="53"/>
      <c r="O198" s="53"/>
      <c r="P198" s="49"/>
      <c r="Q198" s="53"/>
      <c r="R198" s="53"/>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71">
        <f aca="true" t="shared" si="22" ref="BA198:BA217">total_amount_ba($B$2,$D$2,D198,F198,J198,K198,M198)</f>
        <v>73507.2</v>
      </c>
      <c r="BB198" s="72">
        <f t="shared" si="13"/>
        <v>73507.2</v>
      </c>
      <c r="BC198" s="52" t="str">
        <f aca="true" t="shared" si="23" ref="BC198:BC217">SpellNumber(L198,BB198)</f>
        <v>INR  Seventy Three Thousand Five Hundred &amp; Seven  and Paise Twenty Only</v>
      </c>
      <c r="BD198" s="90">
        <v>171</v>
      </c>
      <c r="BE198" s="62">
        <f t="shared" si="14"/>
        <v>193.44</v>
      </c>
      <c r="HI198" s="16"/>
      <c r="HJ198" s="16"/>
      <c r="HK198" s="16"/>
      <c r="HL198" s="16"/>
      <c r="HM198" s="16"/>
    </row>
    <row r="199" spans="1:221" s="15" customFormat="1" ht="225" customHeight="1">
      <c r="A199" s="56">
        <v>187</v>
      </c>
      <c r="B199" s="74" t="s">
        <v>425</v>
      </c>
      <c r="C199" s="73" t="s">
        <v>464</v>
      </c>
      <c r="D199" s="76">
        <v>345</v>
      </c>
      <c r="E199" s="77" t="s">
        <v>135</v>
      </c>
      <c r="F199" s="78">
        <v>265.83</v>
      </c>
      <c r="G199" s="53"/>
      <c r="H199" s="43"/>
      <c r="I199" s="42" t="s">
        <v>39</v>
      </c>
      <c r="J199" s="44">
        <f t="shared" si="21"/>
        <v>1</v>
      </c>
      <c r="K199" s="45" t="s">
        <v>62</v>
      </c>
      <c r="L199" s="45" t="s">
        <v>7</v>
      </c>
      <c r="M199" s="70"/>
      <c r="N199" s="53"/>
      <c r="O199" s="53"/>
      <c r="P199" s="49"/>
      <c r="Q199" s="53"/>
      <c r="R199" s="53"/>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71">
        <f t="shared" si="22"/>
        <v>91711.35</v>
      </c>
      <c r="BB199" s="72">
        <f t="shared" si="13"/>
        <v>91711.35</v>
      </c>
      <c r="BC199" s="52" t="str">
        <f t="shared" si="23"/>
        <v>INR  Ninety One Thousand Seven Hundred &amp; Eleven  and Paise Thirty Five Only</v>
      </c>
      <c r="BD199" s="90">
        <v>235</v>
      </c>
      <c r="BE199" s="62">
        <f t="shared" si="14"/>
        <v>265.83</v>
      </c>
      <c r="HI199" s="16"/>
      <c r="HJ199" s="16"/>
      <c r="HK199" s="16"/>
      <c r="HL199" s="16"/>
      <c r="HM199" s="16"/>
    </row>
    <row r="200" spans="1:221" s="15" customFormat="1" ht="66.75" customHeight="1">
      <c r="A200" s="56">
        <v>188</v>
      </c>
      <c r="B200" s="74" t="s">
        <v>426</v>
      </c>
      <c r="C200" s="73" t="s">
        <v>465</v>
      </c>
      <c r="D200" s="76">
        <v>120</v>
      </c>
      <c r="E200" s="77" t="s">
        <v>134</v>
      </c>
      <c r="F200" s="78">
        <v>557.68</v>
      </c>
      <c r="G200" s="53"/>
      <c r="H200" s="43"/>
      <c r="I200" s="42" t="s">
        <v>39</v>
      </c>
      <c r="J200" s="44">
        <f t="shared" si="21"/>
        <v>1</v>
      </c>
      <c r="K200" s="45" t="s">
        <v>62</v>
      </c>
      <c r="L200" s="45" t="s">
        <v>7</v>
      </c>
      <c r="M200" s="70"/>
      <c r="N200" s="53"/>
      <c r="O200" s="53"/>
      <c r="P200" s="49"/>
      <c r="Q200" s="53"/>
      <c r="R200" s="53"/>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71">
        <f t="shared" si="22"/>
        <v>66921.6</v>
      </c>
      <c r="BB200" s="72">
        <f t="shared" si="13"/>
        <v>66921.6</v>
      </c>
      <c r="BC200" s="52" t="str">
        <f t="shared" si="23"/>
        <v>INR  Sixty Six Thousand Nine Hundred &amp; Twenty One  and Paise Sixty Only</v>
      </c>
      <c r="BD200" s="90">
        <v>493</v>
      </c>
      <c r="BE200" s="62">
        <f t="shared" si="14"/>
        <v>557.68</v>
      </c>
      <c r="HI200" s="16"/>
      <c r="HJ200" s="16"/>
      <c r="HK200" s="16"/>
      <c r="HL200" s="16"/>
      <c r="HM200" s="16"/>
    </row>
    <row r="201" spans="1:221" s="15" customFormat="1" ht="65.25" customHeight="1">
      <c r="A201" s="56">
        <v>189</v>
      </c>
      <c r="B201" s="74" t="s">
        <v>427</v>
      </c>
      <c r="C201" s="73" t="s">
        <v>466</v>
      </c>
      <c r="D201" s="76">
        <v>40</v>
      </c>
      <c r="E201" s="77" t="s">
        <v>134</v>
      </c>
      <c r="F201" s="78">
        <v>921.93</v>
      </c>
      <c r="G201" s="53"/>
      <c r="H201" s="43"/>
      <c r="I201" s="42" t="s">
        <v>39</v>
      </c>
      <c r="J201" s="44">
        <f t="shared" si="21"/>
        <v>1</v>
      </c>
      <c r="K201" s="45" t="s">
        <v>62</v>
      </c>
      <c r="L201" s="45" t="s">
        <v>7</v>
      </c>
      <c r="M201" s="70"/>
      <c r="N201" s="53"/>
      <c r="O201" s="53"/>
      <c r="P201" s="49"/>
      <c r="Q201" s="53"/>
      <c r="R201" s="53"/>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71">
        <f t="shared" si="22"/>
        <v>36877.2</v>
      </c>
      <c r="BB201" s="72">
        <f t="shared" si="13"/>
        <v>36877.2</v>
      </c>
      <c r="BC201" s="52" t="str">
        <f t="shared" si="23"/>
        <v>INR  Thirty Six Thousand Eight Hundred &amp; Seventy Seven  and Paise Twenty Only</v>
      </c>
      <c r="BD201" s="90">
        <v>815</v>
      </c>
      <c r="BE201" s="62">
        <f t="shared" si="14"/>
        <v>921.93</v>
      </c>
      <c r="HI201" s="16"/>
      <c r="HJ201" s="16"/>
      <c r="HK201" s="16"/>
      <c r="HL201" s="16"/>
      <c r="HM201" s="16"/>
    </row>
    <row r="202" spans="1:221" s="15" customFormat="1" ht="45" customHeight="1">
      <c r="A202" s="56">
        <v>190</v>
      </c>
      <c r="B202" s="74" t="s">
        <v>428</v>
      </c>
      <c r="C202" s="73" t="s">
        <v>467</v>
      </c>
      <c r="D202" s="76">
        <v>80</v>
      </c>
      <c r="E202" s="77" t="s">
        <v>134</v>
      </c>
      <c r="F202" s="78">
        <v>162.89</v>
      </c>
      <c r="G202" s="53"/>
      <c r="H202" s="43"/>
      <c r="I202" s="42" t="s">
        <v>39</v>
      </c>
      <c r="J202" s="44">
        <f t="shared" si="21"/>
        <v>1</v>
      </c>
      <c r="K202" s="45" t="s">
        <v>62</v>
      </c>
      <c r="L202" s="45" t="s">
        <v>7</v>
      </c>
      <c r="M202" s="70"/>
      <c r="N202" s="53"/>
      <c r="O202" s="53"/>
      <c r="P202" s="49"/>
      <c r="Q202" s="53"/>
      <c r="R202" s="53"/>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71">
        <f t="shared" si="22"/>
        <v>13031.2</v>
      </c>
      <c r="BB202" s="72">
        <f t="shared" si="13"/>
        <v>13031.2</v>
      </c>
      <c r="BC202" s="52" t="str">
        <f t="shared" si="23"/>
        <v>INR  Thirteen Thousand  &amp;Thirty One  and Paise Twenty Only</v>
      </c>
      <c r="BD202" s="90">
        <v>144</v>
      </c>
      <c r="BE202" s="62">
        <f t="shared" si="14"/>
        <v>162.89</v>
      </c>
      <c r="HI202" s="16"/>
      <c r="HJ202" s="16"/>
      <c r="HK202" s="16"/>
      <c r="HL202" s="16"/>
      <c r="HM202" s="16"/>
    </row>
    <row r="203" spans="1:221" s="15" customFormat="1" ht="63" customHeight="1">
      <c r="A203" s="56">
        <v>191</v>
      </c>
      <c r="B203" s="74" t="s">
        <v>429</v>
      </c>
      <c r="C203" s="73" t="s">
        <v>468</v>
      </c>
      <c r="D203" s="76">
        <v>40</v>
      </c>
      <c r="E203" s="77" t="s">
        <v>134</v>
      </c>
      <c r="F203" s="78">
        <v>2598.37</v>
      </c>
      <c r="G203" s="53"/>
      <c r="H203" s="43"/>
      <c r="I203" s="42" t="s">
        <v>39</v>
      </c>
      <c r="J203" s="44">
        <f t="shared" si="21"/>
        <v>1</v>
      </c>
      <c r="K203" s="45" t="s">
        <v>62</v>
      </c>
      <c r="L203" s="45" t="s">
        <v>7</v>
      </c>
      <c r="M203" s="70"/>
      <c r="N203" s="53"/>
      <c r="O203" s="53"/>
      <c r="P203" s="49"/>
      <c r="Q203" s="53"/>
      <c r="R203" s="53"/>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71">
        <f t="shared" si="22"/>
        <v>103934.8</v>
      </c>
      <c r="BB203" s="72">
        <f t="shared" si="13"/>
        <v>103934.8</v>
      </c>
      <c r="BC203" s="52" t="str">
        <f t="shared" si="23"/>
        <v>INR  One Lakh Three Thousand Nine Hundred &amp; Thirty Four  and Paise Eighty Only</v>
      </c>
      <c r="BD203" s="90">
        <v>2297</v>
      </c>
      <c r="BE203" s="62">
        <f t="shared" si="14"/>
        <v>2598.37</v>
      </c>
      <c r="HI203" s="16"/>
      <c r="HJ203" s="16"/>
      <c r="HK203" s="16"/>
      <c r="HL203" s="16"/>
      <c r="HM203" s="16"/>
    </row>
    <row r="204" spans="1:221" s="15" customFormat="1" ht="170.25" customHeight="1">
      <c r="A204" s="56">
        <v>192</v>
      </c>
      <c r="B204" s="74" t="s">
        <v>430</v>
      </c>
      <c r="C204" s="73" t="s">
        <v>469</v>
      </c>
      <c r="D204" s="76">
        <v>40</v>
      </c>
      <c r="E204" s="77" t="s">
        <v>134</v>
      </c>
      <c r="F204" s="78">
        <v>2497.69</v>
      </c>
      <c r="G204" s="53"/>
      <c r="H204" s="43"/>
      <c r="I204" s="42" t="s">
        <v>39</v>
      </c>
      <c r="J204" s="44">
        <f t="shared" si="21"/>
        <v>1</v>
      </c>
      <c r="K204" s="45" t="s">
        <v>62</v>
      </c>
      <c r="L204" s="45" t="s">
        <v>7</v>
      </c>
      <c r="M204" s="70"/>
      <c r="N204" s="53"/>
      <c r="O204" s="53"/>
      <c r="P204" s="49"/>
      <c r="Q204" s="53"/>
      <c r="R204" s="53"/>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71">
        <f t="shared" si="22"/>
        <v>99907.6</v>
      </c>
      <c r="BB204" s="72">
        <f t="shared" si="13"/>
        <v>99907.6</v>
      </c>
      <c r="BC204" s="52" t="str">
        <f t="shared" si="23"/>
        <v>INR  Ninety Nine Thousand Nine Hundred &amp; Seven  and Paise Sixty Only</v>
      </c>
      <c r="BD204" s="90">
        <v>2208</v>
      </c>
      <c r="BE204" s="62">
        <f t="shared" si="14"/>
        <v>2497.69</v>
      </c>
      <c r="HI204" s="16"/>
      <c r="HJ204" s="16"/>
      <c r="HK204" s="16"/>
      <c r="HL204" s="16"/>
      <c r="HM204" s="16"/>
    </row>
    <row r="205" spans="1:221" s="15" customFormat="1" ht="77.25" customHeight="1">
      <c r="A205" s="56">
        <v>193</v>
      </c>
      <c r="B205" s="74" t="s">
        <v>431</v>
      </c>
      <c r="C205" s="73" t="s">
        <v>470</v>
      </c>
      <c r="D205" s="76">
        <v>40</v>
      </c>
      <c r="E205" s="77" t="s">
        <v>134</v>
      </c>
      <c r="F205" s="78">
        <v>4284.99</v>
      </c>
      <c r="G205" s="53"/>
      <c r="H205" s="43"/>
      <c r="I205" s="42" t="s">
        <v>39</v>
      </c>
      <c r="J205" s="44">
        <f t="shared" si="21"/>
        <v>1</v>
      </c>
      <c r="K205" s="45" t="s">
        <v>62</v>
      </c>
      <c r="L205" s="45" t="s">
        <v>7</v>
      </c>
      <c r="M205" s="70"/>
      <c r="N205" s="53"/>
      <c r="O205" s="53"/>
      <c r="P205" s="49"/>
      <c r="Q205" s="53"/>
      <c r="R205" s="53"/>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71">
        <f t="shared" si="22"/>
        <v>171399.6</v>
      </c>
      <c r="BB205" s="72">
        <f aca="true" t="shared" si="24" ref="BB205:BB227">BA205+SUM(N205:AZ205)</f>
        <v>171399.6</v>
      </c>
      <c r="BC205" s="52" t="str">
        <f t="shared" si="23"/>
        <v>INR  One Lakh Seventy One Thousand Three Hundred &amp; Ninety Nine  and Paise Sixty Only</v>
      </c>
      <c r="BD205" s="90">
        <v>3788</v>
      </c>
      <c r="BE205" s="62">
        <f t="shared" si="14"/>
        <v>4284.99</v>
      </c>
      <c r="HI205" s="16"/>
      <c r="HJ205" s="16"/>
      <c r="HK205" s="16"/>
      <c r="HL205" s="16"/>
      <c r="HM205" s="16"/>
    </row>
    <row r="206" spans="1:221" s="15" customFormat="1" ht="63.75" customHeight="1">
      <c r="A206" s="56">
        <v>194</v>
      </c>
      <c r="B206" s="74" t="s">
        <v>432</v>
      </c>
      <c r="C206" s="73" t="s">
        <v>471</v>
      </c>
      <c r="D206" s="76">
        <v>40</v>
      </c>
      <c r="E206" s="77" t="s">
        <v>134</v>
      </c>
      <c r="F206" s="78">
        <v>102.94</v>
      </c>
      <c r="G206" s="53"/>
      <c r="H206" s="43"/>
      <c r="I206" s="42" t="s">
        <v>39</v>
      </c>
      <c r="J206" s="44">
        <f t="shared" si="21"/>
        <v>1</v>
      </c>
      <c r="K206" s="45" t="s">
        <v>62</v>
      </c>
      <c r="L206" s="45" t="s">
        <v>7</v>
      </c>
      <c r="M206" s="70"/>
      <c r="N206" s="53"/>
      <c r="O206" s="53"/>
      <c r="P206" s="49"/>
      <c r="Q206" s="53"/>
      <c r="R206" s="53"/>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71">
        <f t="shared" si="22"/>
        <v>4117.6</v>
      </c>
      <c r="BB206" s="72">
        <f t="shared" si="24"/>
        <v>4117.6</v>
      </c>
      <c r="BC206" s="52" t="str">
        <f t="shared" si="23"/>
        <v>INR  Four Thousand One Hundred &amp; Seventeen  and Paise Sixty Only</v>
      </c>
      <c r="BD206" s="90">
        <v>91</v>
      </c>
      <c r="BE206" s="62">
        <f aca="true" t="shared" si="25" ref="BE206:BE227">BD206*1.12*1.01</f>
        <v>102.94</v>
      </c>
      <c r="HI206" s="16"/>
      <c r="HJ206" s="16"/>
      <c r="HK206" s="16"/>
      <c r="HL206" s="16"/>
      <c r="HM206" s="16"/>
    </row>
    <row r="207" spans="1:221" s="15" customFormat="1" ht="62.25" customHeight="1">
      <c r="A207" s="56">
        <v>195</v>
      </c>
      <c r="B207" s="74" t="s">
        <v>442</v>
      </c>
      <c r="C207" s="73" t="s">
        <v>472</v>
      </c>
      <c r="D207" s="76">
        <v>40</v>
      </c>
      <c r="E207" s="77" t="s">
        <v>134</v>
      </c>
      <c r="F207" s="78">
        <v>3511.24</v>
      </c>
      <c r="G207" s="53"/>
      <c r="H207" s="43"/>
      <c r="I207" s="42" t="s">
        <v>39</v>
      </c>
      <c r="J207" s="44">
        <f t="shared" si="21"/>
        <v>1</v>
      </c>
      <c r="K207" s="45" t="s">
        <v>62</v>
      </c>
      <c r="L207" s="45" t="s">
        <v>7</v>
      </c>
      <c r="M207" s="70"/>
      <c r="N207" s="53"/>
      <c r="O207" s="53"/>
      <c r="P207" s="49"/>
      <c r="Q207" s="53"/>
      <c r="R207" s="53"/>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71">
        <f t="shared" si="22"/>
        <v>140449.6</v>
      </c>
      <c r="BB207" s="72">
        <f t="shared" si="24"/>
        <v>140449.6</v>
      </c>
      <c r="BC207" s="52" t="str">
        <f t="shared" si="23"/>
        <v>INR  One Lakh Forty Thousand Four Hundred &amp; Forty Nine  and Paise Sixty Only</v>
      </c>
      <c r="BD207" s="90">
        <v>3104</v>
      </c>
      <c r="BE207" s="62">
        <f t="shared" si="25"/>
        <v>3511.24</v>
      </c>
      <c r="HI207" s="16"/>
      <c r="HJ207" s="16"/>
      <c r="HK207" s="16"/>
      <c r="HL207" s="16"/>
      <c r="HM207" s="16"/>
    </row>
    <row r="208" spans="1:221" s="15" customFormat="1" ht="60.75" customHeight="1">
      <c r="A208" s="56">
        <v>196</v>
      </c>
      <c r="B208" s="74" t="s">
        <v>433</v>
      </c>
      <c r="C208" s="73" t="s">
        <v>473</v>
      </c>
      <c r="D208" s="76">
        <v>40</v>
      </c>
      <c r="E208" s="77" t="s">
        <v>134</v>
      </c>
      <c r="F208" s="78">
        <v>542.98</v>
      </c>
      <c r="G208" s="53"/>
      <c r="H208" s="43"/>
      <c r="I208" s="42" t="s">
        <v>39</v>
      </c>
      <c r="J208" s="44">
        <f t="shared" si="21"/>
        <v>1</v>
      </c>
      <c r="K208" s="45" t="s">
        <v>62</v>
      </c>
      <c r="L208" s="45" t="s">
        <v>7</v>
      </c>
      <c r="M208" s="70"/>
      <c r="N208" s="53"/>
      <c r="O208" s="53"/>
      <c r="P208" s="49"/>
      <c r="Q208" s="53"/>
      <c r="R208" s="53"/>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71">
        <f t="shared" si="22"/>
        <v>21719.2</v>
      </c>
      <c r="BB208" s="72">
        <f t="shared" si="24"/>
        <v>21719.2</v>
      </c>
      <c r="BC208" s="52" t="str">
        <f t="shared" si="23"/>
        <v>INR  Twenty One Thousand Seven Hundred &amp; Nineteen  and Paise Twenty Only</v>
      </c>
      <c r="BD208" s="90">
        <v>480</v>
      </c>
      <c r="BE208" s="62">
        <f t="shared" si="25"/>
        <v>542.98</v>
      </c>
      <c r="HI208" s="16"/>
      <c r="HJ208" s="16"/>
      <c r="HK208" s="16"/>
      <c r="HL208" s="16"/>
      <c r="HM208" s="16"/>
    </row>
    <row r="209" spans="1:221" s="15" customFormat="1" ht="33.75" customHeight="1">
      <c r="A209" s="56">
        <v>197</v>
      </c>
      <c r="B209" s="74" t="s">
        <v>434</v>
      </c>
      <c r="C209" s="73" t="s">
        <v>474</v>
      </c>
      <c r="D209" s="76">
        <v>40</v>
      </c>
      <c r="E209" s="77" t="s">
        <v>134</v>
      </c>
      <c r="F209" s="78">
        <v>444.56</v>
      </c>
      <c r="G209" s="53"/>
      <c r="H209" s="43"/>
      <c r="I209" s="42" t="s">
        <v>39</v>
      </c>
      <c r="J209" s="44">
        <f t="shared" si="21"/>
        <v>1</v>
      </c>
      <c r="K209" s="45" t="s">
        <v>62</v>
      </c>
      <c r="L209" s="45" t="s">
        <v>7</v>
      </c>
      <c r="M209" s="70"/>
      <c r="N209" s="53"/>
      <c r="O209" s="53"/>
      <c r="P209" s="49"/>
      <c r="Q209" s="53"/>
      <c r="R209" s="53"/>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71">
        <f t="shared" si="22"/>
        <v>17782.4</v>
      </c>
      <c r="BB209" s="72">
        <f t="shared" si="24"/>
        <v>17782.4</v>
      </c>
      <c r="BC209" s="52" t="str">
        <f t="shared" si="23"/>
        <v>INR  Seventeen Thousand Seven Hundred &amp; Eighty Two  and Paise Forty Only</v>
      </c>
      <c r="BD209" s="90">
        <v>393</v>
      </c>
      <c r="BE209" s="62">
        <f t="shared" si="25"/>
        <v>444.56</v>
      </c>
      <c r="HI209" s="16"/>
      <c r="HJ209" s="16"/>
      <c r="HK209" s="16"/>
      <c r="HL209" s="16"/>
      <c r="HM209" s="16"/>
    </row>
    <row r="210" spans="1:221" s="15" customFormat="1" ht="39.75" customHeight="1">
      <c r="A210" s="56">
        <v>198</v>
      </c>
      <c r="B210" s="74" t="s">
        <v>435</v>
      </c>
      <c r="C210" s="73" t="s">
        <v>475</v>
      </c>
      <c r="D210" s="76">
        <v>80</v>
      </c>
      <c r="E210" s="77" t="s">
        <v>134</v>
      </c>
      <c r="F210" s="78">
        <v>65.61</v>
      </c>
      <c r="G210" s="53"/>
      <c r="H210" s="43"/>
      <c r="I210" s="42" t="s">
        <v>39</v>
      </c>
      <c r="J210" s="44">
        <f t="shared" si="21"/>
        <v>1</v>
      </c>
      <c r="K210" s="45" t="s">
        <v>62</v>
      </c>
      <c r="L210" s="45" t="s">
        <v>7</v>
      </c>
      <c r="M210" s="70"/>
      <c r="N210" s="53"/>
      <c r="O210" s="53"/>
      <c r="P210" s="49"/>
      <c r="Q210" s="53"/>
      <c r="R210" s="53"/>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71">
        <f t="shared" si="22"/>
        <v>5248.8</v>
      </c>
      <c r="BB210" s="72">
        <f t="shared" si="24"/>
        <v>5248.8</v>
      </c>
      <c r="BC210" s="52" t="str">
        <f t="shared" si="23"/>
        <v>INR  Five Thousand Two Hundred &amp; Forty Eight  and Paise Eighty Only</v>
      </c>
      <c r="BD210" s="90">
        <v>58</v>
      </c>
      <c r="BE210" s="62">
        <f t="shared" si="25"/>
        <v>65.61</v>
      </c>
      <c r="HI210" s="16"/>
      <c r="HJ210" s="16"/>
      <c r="HK210" s="16"/>
      <c r="HL210" s="16"/>
      <c r="HM210" s="16"/>
    </row>
    <row r="211" spans="1:221" s="15" customFormat="1" ht="54.75" customHeight="1">
      <c r="A211" s="56">
        <v>199</v>
      </c>
      <c r="B211" s="74" t="s">
        <v>436</v>
      </c>
      <c r="C211" s="73" t="s">
        <v>476</v>
      </c>
      <c r="D211" s="76">
        <v>60</v>
      </c>
      <c r="E211" s="77" t="s">
        <v>134</v>
      </c>
      <c r="F211" s="78">
        <v>211.53</v>
      </c>
      <c r="G211" s="53"/>
      <c r="H211" s="43"/>
      <c r="I211" s="42" t="s">
        <v>39</v>
      </c>
      <c r="J211" s="44">
        <f t="shared" si="21"/>
        <v>1</v>
      </c>
      <c r="K211" s="45" t="s">
        <v>62</v>
      </c>
      <c r="L211" s="45" t="s">
        <v>7</v>
      </c>
      <c r="M211" s="70"/>
      <c r="N211" s="53"/>
      <c r="O211" s="53"/>
      <c r="P211" s="49"/>
      <c r="Q211" s="53"/>
      <c r="R211" s="53"/>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71">
        <f t="shared" si="22"/>
        <v>12691.8</v>
      </c>
      <c r="BB211" s="72">
        <f t="shared" si="24"/>
        <v>12691.8</v>
      </c>
      <c r="BC211" s="52" t="str">
        <f t="shared" si="23"/>
        <v>INR  Twelve Thousand Six Hundred &amp; Ninety One  and Paise Eighty Only</v>
      </c>
      <c r="BD211" s="90">
        <v>187</v>
      </c>
      <c r="BE211" s="62">
        <f t="shared" si="25"/>
        <v>211.53</v>
      </c>
      <c r="HI211" s="16"/>
      <c r="HJ211" s="16"/>
      <c r="HK211" s="16"/>
      <c r="HL211" s="16"/>
      <c r="HM211" s="16"/>
    </row>
    <row r="212" spans="1:221" s="15" customFormat="1" ht="33" customHeight="1">
      <c r="A212" s="56">
        <v>200</v>
      </c>
      <c r="B212" s="74" t="s">
        <v>437</v>
      </c>
      <c r="C212" s="73" t="s">
        <v>477</v>
      </c>
      <c r="D212" s="76">
        <v>4</v>
      </c>
      <c r="E212" s="77" t="s">
        <v>134</v>
      </c>
      <c r="F212" s="78">
        <v>130.09</v>
      </c>
      <c r="G212" s="53"/>
      <c r="H212" s="43"/>
      <c r="I212" s="42" t="s">
        <v>39</v>
      </c>
      <c r="J212" s="44">
        <f t="shared" si="21"/>
        <v>1</v>
      </c>
      <c r="K212" s="45" t="s">
        <v>62</v>
      </c>
      <c r="L212" s="45" t="s">
        <v>7</v>
      </c>
      <c r="M212" s="70"/>
      <c r="N212" s="53"/>
      <c r="O212" s="53"/>
      <c r="P212" s="49"/>
      <c r="Q212" s="53"/>
      <c r="R212" s="53"/>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71">
        <f t="shared" si="22"/>
        <v>520.36</v>
      </c>
      <c r="BB212" s="72">
        <f t="shared" si="24"/>
        <v>520.36</v>
      </c>
      <c r="BC212" s="52" t="str">
        <f t="shared" si="23"/>
        <v>INR  Five Hundred &amp; Twenty  and Paise Thirty Six Only</v>
      </c>
      <c r="BD212" s="90">
        <v>115</v>
      </c>
      <c r="BE212" s="62">
        <f t="shared" si="25"/>
        <v>130.09</v>
      </c>
      <c r="HI212" s="16"/>
      <c r="HJ212" s="16"/>
      <c r="HK212" s="16"/>
      <c r="HL212" s="16"/>
      <c r="HM212" s="16"/>
    </row>
    <row r="213" spans="1:221" s="15" customFormat="1" ht="47.25" customHeight="1">
      <c r="A213" s="56">
        <v>201</v>
      </c>
      <c r="B213" s="74" t="s">
        <v>438</v>
      </c>
      <c r="C213" s="73" t="s">
        <v>478</v>
      </c>
      <c r="D213" s="76">
        <v>8</v>
      </c>
      <c r="E213" s="77" t="s">
        <v>134</v>
      </c>
      <c r="F213" s="78">
        <v>17686.31</v>
      </c>
      <c r="G213" s="53"/>
      <c r="H213" s="43"/>
      <c r="I213" s="42" t="s">
        <v>39</v>
      </c>
      <c r="J213" s="44">
        <f t="shared" si="21"/>
        <v>1</v>
      </c>
      <c r="K213" s="45" t="s">
        <v>62</v>
      </c>
      <c r="L213" s="45" t="s">
        <v>7</v>
      </c>
      <c r="M213" s="70"/>
      <c r="N213" s="53"/>
      <c r="O213" s="53"/>
      <c r="P213" s="49"/>
      <c r="Q213" s="53"/>
      <c r="R213" s="53"/>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71">
        <f t="shared" si="22"/>
        <v>141490.48</v>
      </c>
      <c r="BB213" s="72">
        <f t="shared" si="24"/>
        <v>141490.48</v>
      </c>
      <c r="BC213" s="52" t="str">
        <f t="shared" si="23"/>
        <v>INR  One Lakh Forty One Thousand Four Hundred &amp; Ninety  and Paise Forty Eight Only</v>
      </c>
      <c r="BD213" s="90">
        <v>15635</v>
      </c>
      <c r="BE213" s="62">
        <f t="shared" si="25"/>
        <v>17686.31</v>
      </c>
      <c r="HI213" s="16"/>
      <c r="HJ213" s="16"/>
      <c r="HK213" s="16"/>
      <c r="HL213" s="16"/>
      <c r="HM213" s="16"/>
    </row>
    <row r="214" spans="1:221" s="15" customFormat="1" ht="49.5" customHeight="1">
      <c r="A214" s="56">
        <v>202</v>
      </c>
      <c r="B214" s="74" t="s">
        <v>439</v>
      </c>
      <c r="C214" s="73" t="s">
        <v>479</v>
      </c>
      <c r="D214" s="76">
        <v>8</v>
      </c>
      <c r="E214" s="77" t="s">
        <v>134</v>
      </c>
      <c r="F214" s="78">
        <v>174.2</v>
      </c>
      <c r="G214" s="53"/>
      <c r="H214" s="43"/>
      <c r="I214" s="42" t="s">
        <v>39</v>
      </c>
      <c r="J214" s="44">
        <f t="shared" si="21"/>
        <v>1</v>
      </c>
      <c r="K214" s="45" t="s">
        <v>62</v>
      </c>
      <c r="L214" s="45" t="s">
        <v>7</v>
      </c>
      <c r="M214" s="70"/>
      <c r="N214" s="53"/>
      <c r="O214" s="53"/>
      <c r="P214" s="49"/>
      <c r="Q214" s="53"/>
      <c r="R214" s="53"/>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71">
        <f t="shared" si="22"/>
        <v>1393.6</v>
      </c>
      <c r="BB214" s="72">
        <f t="shared" si="24"/>
        <v>1393.6</v>
      </c>
      <c r="BC214" s="52" t="str">
        <f t="shared" si="23"/>
        <v>INR  One Thousand Three Hundred &amp; Ninety Three  and Paise Sixty Only</v>
      </c>
      <c r="BD214" s="90">
        <v>154</v>
      </c>
      <c r="BE214" s="62">
        <f t="shared" si="25"/>
        <v>174.2</v>
      </c>
      <c r="HI214" s="16"/>
      <c r="HJ214" s="16"/>
      <c r="HK214" s="16"/>
      <c r="HL214" s="16"/>
      <c r="HM214" s="16"/>
    </row>
    <row r="215" spans="1:221" s="15" customFormat="1" ht="49.5" customHeight="1">
      <c r="A215" s="56">
        <v>203</v>
      </c>
      <c r="B215" s="74" t="s">
        <v>440</v>
      </c>
      <c r="C215" s="73" t="s">
        <v>480</v>
      </c>
      <c r="D215" s="76">
        <v>8</v>
      </c>
      <c r="E215" s="77" t="s">
        <v>134</v>
      </c>
      <c r="F215" s="78">
        <v>325.79</v>
      </c>
      <c r="G215" s="53"/>
      <c r="H215" s="43"/>
      <c r="I215" s="42" t="s">
        <v>39</v>
      </c>
      <c r="J215" s="44">
        <f>IF(I215="Less(-)",-1,1)</f>
        <v>1</v>
      </c>
      <c r="K215" s="45" t="s">
        <v>62</v>
      </c>
      <c r="L215" s="45" t="s">
        <v>7</v>
      </c>
      <c r="M215" s="70"/>
      <c r="N215" s="53"/>
      <c r="O215" s="53"/>
      <c r="P215" s="49"/>
      <c r="Q215" s="53"/>
      <c r="R215" s="53"/>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71">
        <f>total_amount_ba($B$2,$D$2,D215,F215,J215,K215,M215)</f>
        <v>2606.32</v>
      </c>
      <c r="BB215" s="72">
        <f t="shared" si="24"/>
        <v>2606.32</v>
      </c>
      <c r="BC215" s="52" t="str">
        <f>SpellNumber(L215,BB215)</f>
        <v>INR  Two Thousand Six Hundred &amp; Six  and Paise Thirty Two Only</v>
      </c>
      <c r="BD215" s="90">
        <v>288</v>
      </c>
      <c r="BE215" s="62">
        <f t="shared" si="25"/>
        <v>325.79</v>
      </c>
      <c r="HI215" s="16"/>
      <c r="HJ215" s="16"/>
      <c r="HK215" s="16"/>
      <c r="HL215" s="16"/>
      <c r="HM215" s="16"/>
    </row>
    <row r="216" spans="1:221" s="15" customFormat="1" ht="34.5" customHeight="1">
      <c r="A216" s="56">
        <v>204</v>
      </c>
      <c r="B216" s="74" t="s">
        <v>441</v>
      </c>
      <c r="C216" s="73" t="s">
        <v>481</v>
      </c>
      <c r="D216" s="76">
        <v>8</v>
      </c>
      <c r="E216" s="77" t="s">
        <v>134</v>
      </c>
      <c r="F216" s="78">
        <v>21.49</v>
      </c>
      <c r="G216" s="53"/>
      <c r="H216" s="43"/>
      <c r="I216" s="42" t="s">
        <v>39</v>
      </c>
      <c r="J216" s="44">
        <f t="shared" si="21"/>
        <v>1</v>
      </c>
      <c r="K216" s="45" t="s">
        <v>62</v>
      </c>
      <c r="L216" s="45" t="s">
        <v>7</v>
      </c>
      <c r="M216" s="70"/>
      <c r="N216" s="53"/>
      <c r="O216" s="53"/>
      <c r="P216" s="49"/>
      <c r="Q216" s="53"/>
      <c r="R216" s="53"/>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71">
        <f t="shared" si="22"/>
        <v>171.92</v>
      </c>
      <c r="BB216" s="72">
        <f t="shared" si="24"/>
        <v>171.92</v>
      </c>
      <c r="BC216" s="52" t="str">
        <f t="shared" si="23"/>
        <v>INR  One Hundred &amp; Seventy One  and Paise Ninety Two Only</v>
      </c>
      <c r="BD216" s="90">
        <v>19</v>
      </c>
      <c r="BE216" s="62">
        <f t="shared" si="25"/>
        <v>21.49</v>
      </c>
      <c r="HI216" s="16"/>
      <c r="HJ216" s="16"/>
      <c r="HK216" s="16"/>
      <c r="HL216" s="16"/>
      <c r="HM216" s="16"/>
    </row>
    <row r="217" spans="1:221" s="15" customFormat="1" ht="65.25" customHeight="1">
      <c r="A217" s="56">
        <v>205</v>
      </c>
      <c r="B217" s="74" t="s">
        <v>501</v>
      </c>
      <c r="C217" s="73" t="s">
        <v>482</v>
      </c>
      <c r="D217" s="76">
        <v>3</v>
      </c>
      <c r="E217" s="77" t="s">
        <v>443</v>
      </c>
      <c r="F217" s="78">
        <v>226.24</v>
      </c>
      <c r="G217" s="53"/>
      <c r="H217" s="43"/>
      <c r="I217" s="42" t="s">
        <v>39</v>
      </c>
      <c r="J217" s="44">
        <f t="shared" si="21"/>
        <v>1</v>
      </c>
      <c r="K217" s="45" t="s">
        <v>62</v>
      </c>
      <c r="L217" s="45" t="s">
        <v>7</v>
      </c>
      <c r="M217" s="70"/>
      <c r="N217" s="53"/>
      <c r="O217" s="53"/>
      <c r="P217" s="49"/>
      <c r="Q217" s="53"/>
      <c r="R217" s="53"/>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71">
        <f t="shared" si="22"/>
        <v>678.72</v>
      </c>
      <c r="BB217" s="72">
        <f t="shared" si="24"/>
        <v>678.72</v>
      </c>
      <c r="BC217" s="52" t="str">
        <f t="shared" si="23"/>
        <v>INR  Six Hundred &amp; Seventy Eight  and Paise Seventy Two Only</v>
      </c>
      <c r="BD217" s="90">
        <v>200</v>
      </c>
      <c r="BE217" s="62">
        <f t="shared" si="25"/>
        <v>226.24</v>
      </c>
      <c r="HI217" s="16"/>
      <c r="HJ217" s="16"/>
      <c r="HK217" s="16"/>
      <c r="HL217" s="16"/>
      <c r="HM217" s="16"/>
    </row>
    <row r="218" spans="1:221" s="15" customFormat="1" ht="156.75" customHeight="1">
      <c r="A218" s="56">
        <v>206</v>
      </c>
      <c r="B218" s="74" t="s">
        <v>444</v>
      </c>
      <c r="C218" s="73" t="s">
        <v>483</v>
      </c>
      <c r="D218" s="76">
        <v>30</v>
      </c>
      <c r="E218" s="77" t="s">
        <v>130</v>
      </c>
      <c r="F218" s="78">
        <v>109.73</v>
      </c>
      <c r="G218" s="53"/>
      <c r="H218" s="43"/>
      <c r="I218" s="42" t="s">
        <v>39</v>
      </c>
      <c r="J218" s="44">
        <f aca="true" t="shared" si="26" ref="J218:J227">IF(I218="Less(-)",-1,1)</f>
        <v>1</v>
      </c>
      <c r="K218" s="45" t="s">
        <v>62</v>
      </c>
      <c r="L218" s="45" t="s">
        <v>7</v>
      </c>
      <c r="M218" s="70"/>
      <c r="N218" s="53"/>
      <c r="O218" s="53"/>
      <c r="P218" s="49"/>
      <c r="Q218" s="53"/>
      <c r="R218" s="53"/>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71">
        <f aca="true" t="shared" si="27" ref="BA218:BA227">total_amount_ba($B$2,$D$2,D218,F218,J218,K218,M218)</f>
        <v>3291.9</v>
      </c>
      <c r="BB218" s="72">
        <f t="shared" si="24"/>
        <v>3291.9</v>
      </c>
      <c r="BC218" s="52" t="str">
        <f aca="true" t="shared" si="28" ref="BC218:BC227">SpellNumber(L218,BB218)</f>
        <v>INR  Three Thousand Two Hundred &amp; Ninety One  and Paise Ninety Only</v>
      </c>
      <c r="BD218" s="90">
        <v>97</v>
      </c>
      <c r="BE218" s="62">
        <f t="shared" si="25"/>
        <v>109.73</v>
      </c>
      <c r="HI218" s="16"/>
      <c r="HJ218" s="16"/>
      <c r="HK218" s="16"/>
      <c r="HL218" s="16"/>
      <c r="HM218" s="16"/>
    </row>
    <row r="219" spans="1:221" s="15" customFormat="1" ht="153" customHeight="1">
      <c r="A219" s="56">
        <v>207</v>
      </c>
      <c r="B219" s="74" t="s">
        <v>445</v>
      </c>
      <c r="C219" s="73" t="s">
        <v>484</v>
      </c>
      <c r="D219" s="76">
        <v>5</v>
      </c>
      <c r="E219" s="77" t="s">
        <v>130</v>
      </c>
      <c r="F219" s="78">
        <v>144.79</v>
      </c>
      <c r="G219" s="53"/>
      <c r="H219" s="43"/>
      <c r="I219" s="42" t="s">
        <v>39</v>
      </c>
      <c r="J219" s="44">
        <f t="shared" si="26"/>
        <v>1</v>
      </c>
      <c r="K219" s="45" t="s">
        <v>62</v>
      </c>
      <c r="L219" s="45" t="s">
        <v>7</v>
      </c>
      <c r="M219" s="70"/>
      <c r="N219" s="53"/>
      <c r="O219" s="53"/>
      <c r="P219" s="49"/>
      <c r="Q219" s="53"/>
      <c r="R219" s="53"/>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71">
        <f t="shared" si="27"/>
        <v>723.95</v>
      </c>
      <c r="BB219" s="72">
        <f t="shared" si="24"/>
        <v>723.95</v>
      </c>
      <c r="BC219" s="52" t="str">
        <f t="shared" si="28"/>
        <v>INR  Seven Hundred &amp; Twenty Three  and Paise Ninety Five Only</v>
      </c>
      <c r="BD219" s="90">
        <v>128</v>
      </c>
      <c r="BE219" s="62">
        <f t="shared" si="25"/>
        <v>144.79</v>
      </c>
      <c r="HI219" s="16"/>
      <c r="HJ219" s="16"/>
      <c r="HK219" s="16"/>
      <c r="HL219" s="16"/>
      <c r="HM219" s="16"/>
    </row>
    <row r="220" spans="1:221" s="15" customFormat="1" ht="46.5" customHeight="1">
      <c r="A220" s="56">
        <v>208</v>
      </c>
      <c r="B220" s="74" t="s">
        <v>446</v>
      </c>
      <c r="C220" s="73" t="s">
        <v>485</v>
      </c>
      <c r="D220" s="76">
        <v>1</v>
      </c>
      <c r="E220" s="77" t="s">
        <v>452</v>
      </c>
      <c r="F220" s="78">
        <v>930.98</v>
      </c>
      <c r="G220" s="53"/>
      <c r="H220" s="43"/>
      <c r="I220" s="42" t="s">
        <v>39</v>
      </c>
      <c r="J220" s="44">
        <f t="shared" si="26"/>
        <v>1</v>
      </c>
      <c r="K220" s="45" t="s">
        <v>62</v>
      </c>
      <c r="L220" s="45" t="s">
        <v>7</v>
      </c>
      <c r="M220" s="70"/>
      <c r="N220" s="53"/>
      <c r="O220" s="53"/>
      <c r="P220" s="49"/>
      <c r="Q220" s="53"/>
      <c r="R220" s="53"/>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71">
        <f t="shared" si="27"/>
        <v>930.98</v>
      </c>
      <c r="BB220" s="72">
        <f t="shared" si="24"/>
        <v>930.98</v>
      </c>
      <c r="BC220" s="52" t="str">
        <f t="shared" si="28"/>
        <v>INR  Nine Hundred &amp; Thirty  and Paise Ninety Eight Only</v>
      </c>
      <c r="BD220" s="90">
        <v>823</v>
      </c>
      <c r="BE220" s="62">
        <f t="shared" si="25"/>
        <v>930.98</v>
      </c>
      <c r="HI220" s="16"/>
      <c r="HJ220" s="16"/>
      <c r="HK220" s="16"/>
      <c r="HL220" s="16"/>
      <c r="HM220" s="16"/>
    </row>
    <row r="221" spans="1:221" s="15" customFormat="1" ht="46.5" customHeight="1">
      <c r="A221" s="56">
        <v>209</v>
      </c>
      <c r="B221" s="74" t="s">
        <v>447</v>
      </c>
      <c r="C221" s="73" t="s">
        <v>486</v>
      </c>
      <c r="D221" s="76">
        <v>1</v>
      </c>
      <c r="E221" s="77" t="s">
        <v>452</v>
      </c>
      <c r="F221" s="78">
        <v>113.12</v>
      </c>
      <c r="G221" s="53"/>
      <c r="H221" s="43"/>
      <c r="I221" s="42" t="s">
        <v>39</v>
      </c>
      <c r="J221" s="44">
        <f t="shared" si="26"/>
        <v>1</v>
      </c>
      <c r="K221" s="45" t="s">
        <v>62</v>
      </c>
      <c r="L221" s="45" t="s">
        <v>7</v>
      </c>
      <c r="M221" s="70"/>
      <c r="N221" s="53"/>
      <c r="O221" s="53"/>
      <c r="P221" s="49"/>
      <c r="Q221" s="53"/>
      <c r="R221" s="53"/>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71">
        <f t="shared" si="27"/>
        <v>113.12</v>
      </c>
      <c r="BB221" s="72">
        <f t="shared" si="24"/>
        <v>113.12</v>
      </c>
      <c r="BC221" s="52" t="str">
        <f t="shared" si="28"/>
        <v>INR  One Hundred &amp; Thirteen  and Paise Twelve Only</v>
      </c>
      <c r="BD221" s="90">
        <v>100</v>
      </c>
      <c r="BE221" s="62">
        <f t="shared" si="25"/>
        <v>113.12</v>
      </c>
      <c r="HI221" s="16"/>
      <c r="HJ221" s="16"/>
      <c r="HK221" s="16"/>
      <c r="HL221" s="16"/>
      <c r="HM221" s="16"/>
    </row>
    <row r="222" spans="1:221" s="15" customFormat="1" ht="33" customHeight="1">
      <c r="A222" s="56">
        <v>210</v>
      </c>
      <c r="B222" s="74" t="s">
        <v>448</v>
      </c>
      <c r="C222" s="73" t="s">
        <v>487</v>
      </c>
      <c r="D222" s="76">
        <v>2</v>
      </c>
      <c r="E222" s="77" t="s">
        <v>453</v>
      </c>
      <c r="F222" s="78">
        <v>3902.64</v>
      </c>
      <c r="G222" s="53"/>
      <c r="H222" s="43"/>
      <c r="I222" s="42" t="s">
        <v>39</v>
      </c>
      <c r="J222" s="44">
        <f t="shared" si="26"/>
        <v>1</v>
      </c>
      <c r="K222" s="45" t="s">
        <v>62</v>
      </c>
      <c r="L222" s="45" t="s">
        <v>7</v>
      </c>
      <c r="M222" s="70"/>
      <c r="N222" s="53"/>
      <c r="O222" s="53"/>
      <c r="P222" s="49"/>
      <c r="Q222" s="53"/>
      <c r="R222" s="53"/>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71">
        <f t="shared" si="27"/>
        <v>7805.28</v>
      </c>
      <c r="BB222" s="72">
        <f t="shared" si="24"/>
        <v>7805.28</v>
      </c>
      <c r="BC222" s="52" t="str">
        <f t="shared" si="28"/>
        <v>INR  Seven Thousand Eight Hundred &amp; Five  and Paise Twenty Eight Only</v>
      </c>
      <c r="BD222" s="90">
        <v>3450</v>
      </c>
      <c r="BE222" s="62">
        <f t="shared" si="25"/>
        <v>3902.64</v>
      </c>
      <c r="HI222" s="16"/>
      <c r="HJ222" s="16"/>
      <c r="HK222" s="16"/>
      <c r="HL222" s="16"/>
      <c r="HM222" s="16"/>
    </row>
    <row r="223" spans="1:221" s="15" customFormat="1" ht="80.25" customHeight="1">
      <c r="A223" s="56">
        <v>211</v>
      </c>
      <c r="B223" s="74" t="s">
        <v>449</v>
      </c>
      <c r="C223" s="73" t="s">
        <v>488</v>
      </c>
      <c r="D223" s="76">
        <v>2</v>
      </c>
      <c r="E223" s="77" t="s">
        <v>453</v>
      </c>
      <c r="F223" s="78">
        <v>912.88</v>
      </c>
      <c r="G223" s="53"/>
      <c r="H223" s="43"/>
      <c r="I223" s="42" t="s">
        <v>39</v>
      </c>
      <c r="J223" s="44">
        <f t="shared" si="26"/>
        <v>1</v>
      </c>
      <c r="K223" s="45" t="s">
        <v>62</v>
      </c>
      <c r="L223" s="45" t="s">
        <v>7</v>
      </c>
      <c r="M223" s="70"/>
      <c r="N223" s="53"/>
      <c r="O223" s="53"/>
      <c r="P223" s="49"/>
      <c r="Q223" s="53"/>
      <c r="R223" s="53"/>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71">
        <f t="shared" si="27"/>
        <v>1825.76</v>
      </c>
      <c r="BB223" s="72">
        <f t="shared" si="24"/>
        <v>1825.76</v>
      </c>
      <c r="BC223" s="52" t="str">
        <f t="shared" si="28"/>
        <v>INR  One Thousand Eight Hundred &amp; Twenty Five  and Paise Seventy Six Only</v>
      </c>
      <c r="BD223" s="90">
        <v>807</v>
      </c>
      <c r="BE223" s="62">
        <f t="shared" si="25"/>
        <v>912.88</v>
      </c>
      <c r="HI223" s="16"/>
      <c r="HJ223" s="16"/>
      <c r="HK223" s="16"/>
      <c r="HL223" s="16"/>
      <c r="HM223" s="16"/>
    </row>
    <row r="224" spans="1:221" s="15" customFormat="1" ht="47.25" customHeight="1">
      <c r="A224" s="56">
        <v>212</v>
      </c>
      <c r="B224" s="74" t="s">
        <v>450</v>
      </c>
      <c r="C224" s="73" t="s">
        <v>489</v>
      </c>
      <c r="D224" s="76">
        <v>8</v>
      </c>
      <c r="E224" s="77" t="s">
        <v>453</v>
      </c>
      <c r="F224" s="78">
        <v>1548.61</v>
      </c>
      <c r="G224" s="53"/>
      <c r="H224" s="43"/>
      <c r="I224" s="42" t="s">
        <v>39</v>
      </c>
      <c r="J224" s="44">
        <f t="shared" si="26"/>
        <v>1</v>
      </c>
      <c r="K224" s="45" t="s">
        <v>62</v>
      </c>
      <c r="L224" s="45" t="s">
        <v>7</v>
      </c>
      <c r="M224" s="70"/>
      <c r="N224" s="53"/>
      <c r="O224" s="53"/>
      <c r="P224" s="49"/>
      <c r="Q224" s="53"/>
      <c r="R224" s="53"/>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71">
        <f t="shared" si="27"/>
        <v>12388.88</v>
      </c>
      <c r="BB224" s="72">
        <f t="shared" si="24"/>
        <v>12388.88</v>
      </c>
      <c r="BC224" s="52" t="str">
        <f t="shared" si="28"/>
        <v>INR  Twelve Thousand Three Hundred &amp; Eighty Eight  and Paise Eighty Eight Only</v>
      </c>
      <c r="BD224" s="90">
        <v>1369</v>
      </c>
      <c r="BE224" s="62">
        <f t="shared" si="25"/>
        <v>1548.61</v>
      </c>
      <c r="HI224" s="16"/>
      <c r="HJ224" s="16"/>
      <c r="HK224" s="16"/>
      <c r="HL224" s="16"/>
      <c r="HM224" s="16"/>
    </row>
    <row r="225" spans="1:221" s="15" customFormat="1" ht="34.5" customHeight="1">
      <c r="A225" s="56">
        <v>213</v>
      </c>
      <c r="B225" s="74" t="s">
        <v>451</v>
      </c>
      <c r="C225" s="73" t="s">
        <v>490</v>
      </c>
      <c r="D225" s="76">
        <v>8</v>
      </c>
      <c r="E225" s="77" t="s">
        <v>454</v>
      </c>
      <c r="F225" s="78">
        <v>176.47</v>
      </c>
      <c r="G225" s="53"/>
      <c r="H225" s="43"/>
      <c r="I225" s="42" t="s">
        <v>39</v>
      </c>
      <c r="J225" s="44">
        <f t="shared" si="26"/>
        <v>1</v>
      </c>
      <c r="K225" s="45" t="s">
        <v>62</v>
      </c>
      <c r="L225" s="45" t="s">
        <v>7</v>
      </c>
      <c r="M225" s="70"/>
      <c r="N225" s="53"/>
      <c r="O225" s="53"/>
      <c r="P225" s="49"/>
      <c r="Q225" s="53"/>
      <c r="R225" s="53"/>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71">
        <f t="shared" si="27"/>
        <v>1411.76</v>
      </c>
      <c r="BB225" s="72">
        <f t="shared" si="24"/>
        <v>1411.76</v>
      </c>
      <c r="BC225" s="52" t="str">
        <f t="shared" si="28"/>
        <v>INR  One Thousand Four Hundred &amp; Eleven  and Paise Seventy Six Only</v>
      </c>
      <c r="BD225" s="90">
        <v>156</v>
      </c>
      <c r="BE225" s="62">
        <f t="shared" si="25"/>
        <v>176.47</v>
      </c>
      <c r="HI225" s="16"/>
      <c r="HJ225" s="16"/>
      <c r="HK225" s="16"/>
      <c r="HL225" s="16"/>
      <c r="HM225" s="16"/>
    </row>
    <row r="226" spans="1:221" s="15" customFormat="1" ht="37.5" customHeight="1">
      <c r="A226" s="56">
        <v>214</v>
      </c>
      <c r="B226" s="74" t="s">
        <v>455</v>
      </c>
      <c r="C226" s="73" t="s">
        <v>491</v>
      </c>
      <c r="D226" s="76">
        <v>100</v>
      </c>
      <c r="E226" s="77" t="s">
        <v>130</v>
      </c>
      <c r="F226" s="78">
        <v>20.36</v>
      </c>
      <c r="G226" s="53"/>
      <c r="H226" s="43"/>
      <c r="I226" s="42" t="s">
        <v>39</v>
      </c>
      <c r="J226" s="44">
        <f t="shared" si="26"/>
        <v>1</v>
      </c>
      <c r="K226" s="45" t="s">
        <v>62</v>
      </c>
      <c r="L226" s="45" t="s">
        <v>7</v>
      </c>
      <c r="M226" s="70"/>
      <c r="N226" s="53"/>
      <c r="O226" s="53"/>
      <c r="P226" s="49"/>
      <c r="Q226" s="53"/>
      <c r="R226" s="53"/>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71">
        <f t="shared" si="27"/>
        <v>2036</v>
      </c>
      <c r="BB226" s="72">
        <f t="shared" si="24"/>
        <v>2036</v>
      </c>
      <c r="BC226" s="52" t="str">
        <f t="shared" si="28"/>
        <v>INR  Two Thousand  &amp;Thirty Six  Only</v>
      </c>
      <c r="BD226" s="90">
        <v>18</v>
      </c>
      <c r="BE226" s="62">
        <f t="shared" si="25"/>
        <v>20.36</v>
      </c>
      <c r="HI226" s="16"/>
      <c r="HJ226" s="16"/>
      <c r="HK226" s="16"/>
      <c r="HL226" s="16"/>
      <c r="HM226" s="16"/>
    </row>
    <row r="227" spans="1:221" s="15" customFormat="1" ht="34.5" customHeight="1">
      <c r="A227" s="56">
        <v>215</v>
      </c>
      <c r="B227" s="74" t="s">
        <v>499</v>
      </c>
      <c r="C227" s="73" t="s">
        <v>492</v>
      </c>
      <c r="D227" s="76">
        <v>30</v>
      </c>
      <c r="E227" s="77" t="s">
        <v>130</v>
      </c>
      <c r="F227" s="78">
        <v>278.28</v>
      </c>
      <c r="G227" s="53"/>
      <c r="H227" s="43"/>
      <c r="I227" s="42" t="s">
        <v>39</v>
      </c>
      <c r="J227" s="44">
        <f t="shared" si="26"/>
        <v>1</v>
      </c>
      <c r="K227" s="45" t="s">
        <v>62</v>
      </c>
      <c r="L227" s="45" t="s">
        <v>7</v>
      </c>
      <c r="M227" s="70"/>
      <c r="N227" s="53"/>
      <c r="O227" s="53"/>
      <c r="P227" s="49"/>
      <c r="Q227" s="53"/>
      <c r="R227" s="53"/>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71">
        <f t="shared" si="27"/>
        <v>8348.4</v>
      </c>
      <c r="BB227" s="72">
        <f t="shared" si="24"/>
        <v>8348.4</v>
      </c>
      <c r="BC227" s="52" t="str">
        <f t="shared" si="28"/>
        <v>INR  Eight Thousand Three Hundred &amp; Forty Eight  and Paise Forty Only</v>
      </c>
      <c r="BD227" s="90">
        <v>246</v>
      </c>
      <c r="BE227" s="62">
        <f t="shared" si="25"/>
        <v>278.28</v>
      </c>
      <c r="HI227" s="16"/>
      <c r="HJ227" s="16"/>
      <c r="HK227" s="16"/>
      <c r="HL227" s="16"/>
      <c r="HM227" s="16"/>
    </row>
    <row r="228" spans="1:220" s="15" customFormat="1" ht="47.25" customHeight="1">
      <c r="A228" s="63" t="s">
        <v>60</v>
      </c>
      <c r="B228" s="64"/>
      <c r="C228" s="65"/>
      <c r="D228" s="65"/>
      <c r="E228" s="65"/>
      <c r="F228" s="65"/>
      <c r="G228" s="65"/>
      <c r="H228" s="66"/>
      <c r="I228" s="66"/>
      <c r="J228" s="66"/>
      <c r="K228" s="66"/>
      <c r="L228" s="67"/>
      <c r="BA228" s="68">
        <f>SUM(BA13:BA227)</f>
        <v>20938345.01</v>
      </c>
      <c r="BB228" s="68">
        <f>SUM(BB13:BB227)</f>
        <v>20938345.01</v>
      </c>
      <c r="BC228" s="69" t="str">
        <f>SpellNumber($E$2,BB228)</f>
        <v>INR  Two Crore Nine Lakh Thirty Eight Thousand Three Hundred &amp; Forty Five  and Paise One Only</v>
      </c>
      <c r="BF228" s="62"/>
      <c r="BG228" s="62"/>
      <c r="HH228" s="16">
        <v>4</v>
      </c>
      <c r="HI228" s="16" t="s">
        <v>40</v>
      </c>
      <c r="HJ228" s="16" t="s">
        <v>59</v>
      </c>
      <c r="HK228" s="16">
        <v>10</v>
      </c>
      <c r="HL228" s="16" t="s">
        <v>38</v>
      </c>
    </row>
    <row r="229" spans="1:220" s="18" customFormat="1" ht="33.75" customHeight="1">
      <c r="A229" s="28" t="s">
        <v>64</v>
      </c>
      <c r="B229" s="27"/>
      <c r="C229" s="59"/>
      <c r="D229" s="29"/>
      <c r="E229" s="30" t="s">
        <v>67</v>
      </c>
      <c r="F229" s="37"/>
      <c r="G229" s="31"/>
      <c r="H229" s="17"/>
      <c r="I229" s="17"/>
      <c r="J229" s="17"/>
      <c r="K229" s="32"/>
      <c r="L229" s="33"/>
      <c r="M229" s="34"/>
      <c r="O229" s="15"/>
      <c r="P229" s="15"/>
      <c r="Q229" s="15"/>
      <c r="R229" s="15"/>
      <c r="S229" s="15"/>
      <c r="BA229" s="36">
        <f>IF(ISBLANK(F229),0,IF(E229="Excess (+)",ROUND(BA228+(BA228*F229),2),IF(E229="Less (-)",ROUND(BA228+(BA228*F229*(-1)),2),IF(E229="At Par",BA228,0))))</f>
        <v>0</v>
      </c>
      <c r="BB229" s="38">
        <f>ROUND(BA229,0)</f>
        <v>0</v>
      </c>
      <c r="BC229" s="26" t="str">
        <f>SpellNumber($E$2,BA229)</f>
        <v>INR Zero Only</v>
      </c>
      <c r="HH229" s="19"/>
      <c r="HI229" s="19"/>
      <c r="HJ229" s="19"/>
      <c r="HK229" s="19"/>
      <c r="HL229" s="19"/>
    </row>
    <row r="230" spans="1:220" s="18" customFormat="1" ht="41.25" customHeight="1">
      <c r="A230" s="28" t="s">
        <v>63</v>
      </c>
      <c r="B230" s="27"/>
      <c r="C230" s="94" t="str">
        <f>SpellNumber($E$2,BA229)</f>
        <v>INR Zero Only</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5"/>
      <c r="HH230" s="19"/>
      <c r="HI230" s="19"/>
      <c r="HJ230" s="19"/>
      <c r="HK230" s="19"/>
      <c r="HL230" s="19"/>
    </row>
    <row r="231" spans="2:220" s="12" customFormat="1" ht="15">
      <c r="B231" s="60"/>
      <c r="C231" s="20"/>
      <c r="D231" s="20"/>
      <c r="E231" s="20"/>
      <c r="F231" s="20"/>
      <c r="G231" s="20"/>
      <c r="H231" s="20"/>
      <c r="I231" s="20"/>
      <c r="J231" s="20"/>
      <c r="K231" s="20"/>
      <c r="L231" s="20"/>
      <c r="M231" s="20"/>
      <c r="O231" s="20"/>
      <c r="BA231" s="20"/>
      <c r="BC231" s="20"/>
      <c r="HH231" s="13"/>
      <c r="HI231" s="13"/>
      <c r="HJ231" s="13"/>
      <c r="HK231" s="13"/>
      <c r="HL231" s="13"/>
    </row>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sheetData>
  <sheetProtection password="DA7E" sheet="1" selectLockedCells="1"/>
  <mergeCells count="8">
    <mergeCell ref="A9:BC9"/>
    <mergeCell ref="C230:BC23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9">
      <formula1>IF(E229="Select",-1,IF(E229="At Par",0,0))</formula1>
      <formula2>IF(E229="Select",-1,IF(E229="At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9">
      <formula1>0</formula1>
      <formula2>IF(E229&lt;&gt;"Select",99.9,0)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9">
      <formula1>0</formula1>
      <formula2>99.9</formula2>
    </dataValidation>
    <dataValidation type="list" allowBlank="1" showInputMessage="1" showErrorMessage="1" sqref="E229">
      <formula1>"Select, Excess (+), Less (-)"</formula1>
    </dataValidation>
    <dataValidation type="list" allowBlank="1" showInputMessage="1" showErrorMessage="1" sqref="L223 L224 L225 L2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7">
      <formula1>"INR"</formula1>
    </dataValidation>
    <dataValidation type="decimal" allowBlank="1" showInputMessage="1" showErrorMessage="1" promptTitle="Rate Entry" prompt="Please enter VAT charges in Rupees for this item. " errorTitle="Invaid Entry" error="Only Numeric Values are allowed. " sqref="M14:M22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6 BD20:BD21 BD14:BD16 D20:D21 F20:F21 D13:D16">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2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7">
      <formula1>0</formula1>
      <formula2>999999999999999</formula2>
    </dataValidation>
    <dataValidation type="list" showInputMessage="1" showErrorMessage="1" sqref="I13:I227">
      <formula1>"Excess(+), Less(-)"</formula1>
    </dataValidation>
    <dataValidation allowBlank="1" showInputMessage="1" showErrorMessage="1" promptTitle="Addition / Deduction" prompt="Please Choose the correct One" sqref="J13:J227"/>
    <dataValidation type="list" allowBlank="1" showInputMessage="1" showErrorMessage="1" sqref="K13:K227">
      <formula1>"Partial Conversion, Full Conversion"</formula1>
    </dataValidation>
    <dataValidation allowBlank="1" showInputMessage="1" showErrorMessage="1" promptTitle="Itemcode/Make" prompt="Please enter text" sqref="C13:C227"/>
    <dataValidation type="decimal" allowBlank="1" showInputMessage="1" showErrorMessage="1" errorTitle="Invalid Entry" error="Only Numeric Values are allowed. " sqref="A13:A227">
      <formula1>0</formula1>
      <formula2>999999999999999</formula2>
    </dataValidation>
  </dataValidations>
  <printOptions horizontalCentered="1"/>
  <pageMargins left="0.3937007874015748" right="0.3937007874015748" top="0.3937007874015748" bottom="0.3937007874015748" header="0.1968503937007874" footer="0.1968503937007874"/>
  <pageSetup fitToHeight="0" fitToWidth="1" horizontalDpi="600" verticalDpi="6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2" t="s">
        <v>3</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2018-12-17T13:59:49Z</cp:lastPrinted>
  <dcterms:created xsi:type="dcterms:W3CDTF">2009-01-30T06:42:42Z</dcterms:created>
  <dcterms:modified xsi:type="dcterms:W3CDTF">2018-12-28T09:27:02Z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