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<sst xmlns="http://schemas.openxmlformats.org/spreadsheetml/2006/main" count="1488" uniqueCount="527">
  <si>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</si>
  <si>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</si>
  <si>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</si>
  <si>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</si>
  <si>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</si>
  <si>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</si>
  <si>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</si>
  <si>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</si>
  <si>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</si>
  <si>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</si>
  <si>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</si>
  <si>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</si>
  <si>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</si>
  <si>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</si>
  <si>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</si>
  <si>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</si>
  <si>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</si>
  <si>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</si>
  <si>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</si>
  <si>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</si>
  <si>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</si>
  <si>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</si>
  <si>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</si>
  <si>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</si>
  <si>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</si>
  <si>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</si>
  <si>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</si>
  <si>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</si>
  <si>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</si>
  <si>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</si>
  <si>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</si>
  <si>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</si>
  <si>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</si>
  <si>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</si>
  <si>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</si>
  <si>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</si>
  <si>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</si>
  <si>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</si>
  <si>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</si>
  <si>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</si>
  <si>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</si>
  <si>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</si>
  <si>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</si>
  <si>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</si>
  <si>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</si>
  <si>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</si>
  <si>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</si>
  <si>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</si>
  <si>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</si>
  <si>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</si>
  <si>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</si>
  <si>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</si>
  <si>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</si>
  <si>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</si>
  <si>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</si>
  <si>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</si>
  <si>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</si>
  <si>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</si>
  <si>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</si>
  <si>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</si>
  <si>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</si>
  <si>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</si>
  <si>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</si>
  <si>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</si>
  <si>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</si>
  <si>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</si>
  <si>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</si>
  <si>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</si>
  <si>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</si>
  <si>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</si>
  <si>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</si>
  <si>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</si>
  <si>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</si>
  <si>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</si>
  <si>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</si>
  <si>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</si>
  <si>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</si>
  <si>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</si>
  <si>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</si>
  <si>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</si>
  <si>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</si>
  <si>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</si>
  <si>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</si>
  <si>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</si>
  <si>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</si>
  <si>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</si>
  <si>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</si>
  <si>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</si>
  <si>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</si>
  <si>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</si>
  <si>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</si>
  <si>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</si>
  <si>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</si>
  <si>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</si>
  <si>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</si>
  <si>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</si>
  <si>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</si>
  <si>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</si>
  <si>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</si>
  <si>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</si>
  <si>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</si>
  <si>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</si>
  <si>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</si>
  <si>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</si>
  <si>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</si>
  <si>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</si>
  <si>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</si>
  <si>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</si>
  <si>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</si>
  <si>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</si>
  <si>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</si>
  <si>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</si>
  <si>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</si>
  <si>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</si>
  <si>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</si>
  <si>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</si>
  <si>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</si>
  <si>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</si>
  <si>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</si>
  <si>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</si>
  <si>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</si>
  <si>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</si>
  <si>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</si>
  <si>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</si>
  <si>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</si>
  <si>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</si>
  <si>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</si>
  <si>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</si>
  <si>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</si>
  <si>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</si>
  <si>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</si>
  <si>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</si>
  <si>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</si>
  <si>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</si>
  <si>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</si>
  <si>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</si>
  <si>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</si>
  <si>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</si>
  <si>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</si>
  <si>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</si>
  <si>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</si>
  <si>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</si>
  <si>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</si>
  <si>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</si>
  <si>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</si>
  <si>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</si>
  <si>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</si>
  <si>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</si>
  <si>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</si>
  <si>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</si>
  <si>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</si>
  <si>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</si>
  <si>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</si>
  <si>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</si>
  <si>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</si>
  <si>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</si>
  <si>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</si>
  <si>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</si>
  <si>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</si>
  <si>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</si>
  <si>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</si>
  <si>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</si>
  <si>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</si>
  <si>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</si>
  <si>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</si>
  <si>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</si>
  <si>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</si>
  <si>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</si>
  <si>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</si>
  <si>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</si>
  <si>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</si>
  <si>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</si>
  <si>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</si>
  <si>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</si>
  <si>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</si>
  <si>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</si>
  <si>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</si>
  <si>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</si>
  <si>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</si>
  <si>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</si>
  <si>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</si>
  <si>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</si>
  <si>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</si>
  <si>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</si>
  <si>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</si>
  <si>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</si>
  <si>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</si>
  <si>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</si>
  <si>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</si>
  <si>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</si>
  <si>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</si>
  <si>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</si>
  <si>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</si>
  <si>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</si>
  <si>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</si>
  <si>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</si>
  <si>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</si>
  <si>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</si>
  <si>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</si>
  <si>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</si>
  <si>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</si>
  <si>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</si>
  <si>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</si>
  <si>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</si>
  <si>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</si>
  <si>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</si>
  <si>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</si>
  <si>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</si>
  <si>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</si>
  <si>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</si>
  <si>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</si>
  <si>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</si>
  <si>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</si>
  <si>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</si>
  <si>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</si>
  <si>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</si>
  <si>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</si>
  <si>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</si>
  <si>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</si>
  <si>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</si>
  <si>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</si>
  <si>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</si>
  <si>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</si>
  <si>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</si>
  <si>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</si>
  <si>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</si>
  <si>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</si>
  <si>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</si>
  <si>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</si>
  <si>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</si>
  <si>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</si>
  <si>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</si>
  <si>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</si>
  <si>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</si>
  <si>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</si>
  <si>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</si>
  <si>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</si>
  <si>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</si>
  <si>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</si>
  <si>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</si>
  <si>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</si>
  <si>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</si>
  <si>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</si>
  <si>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</si>
  <si>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</si>
  <si>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</si>
  <si>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</si>
  <si>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</si>
  <si>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</si>
  <si>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</si>
  <si>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</si>
  <si>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</si>
  <si>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</si>
  <si>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Civil works</t>
  </si>
  <si>
    <t>mtr</t>
  </si>
  <si>
    <t>each</t>
  </si>
  <si>
    <t>set</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</si>
  <si>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</si>
  <si>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</si>
  <si>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</si>
  <si>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</si>
  <si>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</si>
  <si>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</si>
  <si>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</si>
  <si>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</si>
  <si>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</si>
  <si>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</si>
  <si>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</si>
  <si>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</si>
  <si>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</si>
  <si>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</si>
  <si>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</si>
  <si>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</si>
  <si>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</si>
  <si>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</si>
  <si>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</si>
  <si>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</si>
  <si>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</si>
  <si>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</si>
  <si>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</si>
  <si>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</si>
  <si>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</si>
  <si>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</si>
  <si>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</si>
  <si>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</si>
  <si>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</si>
  <si>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</si>
  <si>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</si>
  <si>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Single brick flat soling of picked jhama bricks including ramming and dressing bed to proper level, and filling joints with powered or local sand.</t>
  </si>
  <si>
    <t>Supplying, fitting and fixing best quality Indian make mirror 5.5 mm thick with silvering as per I.S.I. specifications supported on fibre glass frame of any colour, frame size 550 mm X 400 mm</t>
  </si>
  <si>
    <t>Mtr</t>
  </si>
  <si>
    <t>Extra for fixing glass panes in steel window</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</si>
  <si>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</si>
  <si>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pts</t>
  </si>
  <si>
    <t>Supply of 425 mm (12") sweep heavy duty exhaust fan (EPC/ Crompton)</t>
  </si>
  <si>
    <t xml:space="preserve">Tender Inviting Authority: The Additional Chief Engineer,  W.B.P.H&amp;.I.D.Corpn. Ltd. </t>
  </si>
  <si>
    <t>Stripping off worn out plaster and raking out joints of walls, celings etc. upto any height and in any floor including removing rubbish within a lead of 75m as directed.</t>
  </si>
  <si>
    <t>i) Iron hasp bolt of approved quality fitted and fixed complete (oxidised) with 16mm dia rod with centre bolt and round fitting.250mm long</t>
  </si>
  <si>
    <t>Cleaning silt of inspection pit.</t>
  </si>
  <si>
    <t>Dismantling &amp; Refixing pit cover</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</si>
  <si>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</si>
  <si>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Sqm</t>
  </si>
  <si>
    <t>Rm</t>
  </si>
  <si>
    <t>Qntl</t>
  </si>
  <si>
    <t>Uprooting and removing plants from the surface of walls parapet etc and making good damages. (Repairing of damages to be paid separately).
(b) Medium size plant of girth of exposed stem above 75 mm. but not exceeding 150 mm. lift upto 6 mtr.</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</si>
  <si>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</si>
  <si>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</si>
  <si>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filling in foundation trenches or plinth with good earth, in layer not exceeding 150mm including watering and ramming etc. layer by layer complete a) With earth obtained from excavation of foundation.</t>
  </si>
  <si>
    <t>Surface Dressing of the ground in any kind of soil including removing vegetation inequalities not exceeding 15 cm depth and disposal of the rubbish within a lead upto 75 m as directed.</t>
  </si>
  <si>
    <t>Clearing compound premises of shurbs, plants, jungles etc. by cutting and removing as directed (Specific permission of Engineer-in-Charge prior to execution will be necessary). (Payment to be made on area cleared)</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</si>
  <si>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</si>
  <si>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first floor including roof.</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</si>
  <si>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</si>
  <si>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first floor including roof.</t>
  </si>
  <si>
    <t>Dismantling carefully terraced floor only (including floor finish if any) or lime terracing in ground floor roof and removing rubbish as directed within a lead of 75 m.
(a) In Third Floor including roof.</t>
  </si>
  <si>
    <t>Dismantling artificial stone flooring upto 50 mm. thick by carefully chiselling without damaging the base and removing rubbish as directed within a lead of 75 m.
(a) In Ground Floor including roof.</t>
  </si>
  <si>
    <t>Dismantling artificial stone flooring upto 50 mm. thick by carefully chiselling without damaging the base and removing rubbish as directed within a lead of 75 m.
First Floor including roof</t>
  </si>
  <si>
    <t>Removal of rubbish,earth etc.from the working site and disposal of thesame beyond the compound ,inconformity with the Municipal/Corporation Rules for such disposal,loading in to truckand cleaning the site in all respect as per direction of Engineer in charge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</si>
  <si>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</si>
  <si>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</si>
  <si>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20mm thick plaster (Outside).Ground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</si>
  <si>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20mm thick plaster (Outside).FIRST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</si>
  <si>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15 mm thick plaster (Outside)Ground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</si>
  <si>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15 mm thick plaster (Outside)FIRST  FLOOR </t>
  </si>
  <si>
    <t>Scraping of moss, blisters etc.thoroughly from exterior surface of walls necessitating the use of scraper, wire brush etc. (Payment against this item will be made only when this has been done on the specific direction of the Engineer-in-charge)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</si>
  <si>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</si>
  <si>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Taking out carefully G.C.I. or C.I. or asbestos sheets (including ridges etc.) from roof or wall after unscrewing bolts, nuts, screws etc.and stacking the material at site as directed.
(Payment to be made on measurement of portion of roof or wall removed.)</t>
  </si>
  <si>
    <t>Cutting holes and subsequent mending good damages.
(b) Diameter exceeding 150 mm. but not exceeding 300 mm.
(i) In brick work [Cement-6.0 Kg/Mtr]</t>
  </si>
  <si>
    <t>Cutting holes and subsequent mending good damages.
(b) Diameter exceeding 150 mm. but not exceeding 300 mm.
(ii) In concrete work (plain or R.C.) [Cement-4.6 Kg/Mtr]</t>
  </si>
  <si>
    <t>Stopping roof leakages in C.I. or G.C.I. or asbestos roofing.
(ii) With limpet and bitumen washer and putty</t>
  </si>
  <si>
    <t>Fitting and fixing old pieces of asbestos, G.C.I. or C.I. sheets or plain sheets including closing old holes with washers and sheet-bolts and nuts, etc. and including fixing the same to supporting frame with necessary hook-bolts, washers, putty etc. (excluding cost of sheets). (Payment to be made on area of finished work.)
(ii) With all new fittings including the cost thereof.
(a) In roof</t>
  </si>
  <si>
    <t>Galvanised corrugated iron sheet work (excluding the supporting frame work) fitted and fixed with 10 mm. dia J or L hook-bolts, limpet and bitumen washers and putty complete with 150 mm. end lap and one corrugation minimum side lap. (Payment to be made on area of finished work) (GCI sheet to be supplied by contractor)
c) With 0.80 mm thick sheet</t>
  </si>
  <si>
    <t>Galvanised iron sheet ridging fitted with necessary bolts, screws, washers etc complete.(225mm end lapping)
(A) 300 mm lapping each way
(c) With 0.80 mm sheet</t>
  </si>
  <si>
    <t>Supplying and laying standard four course bituminous water proofing treatment as per specification laid down in I.S. 1346 - 1991 to be finished with pea size gravel including necessary preparatory works such as shaping mouth of outlets, cutting as and where necessary and refilling with sand and Cement mortar (4:1) or Cement Concrete (1:2:4) with graded stone chips before undertaking the treatment including cutting grooves in parapet and inserting edge of felt and mending good damage complete in all respect as per direction of Engineer - in - Charge including cost of all materials and labours and incidental charges but excluding the cost of Cement Mortar or concrete required for levelling and grading. (In sloped roof Course sand of approved varieties is to be used in place of Pea size gravels as fourth and final course.)
i) 1st and 3rd Course with bonding materials of hot applied industrial blown type bitumen of grade 85/25 or 90/15 conforming to I.S.702 - 1988 @ 12Kg/10Sqm on each layer.
ii) 2nd course with Hessian base self finished bitumen type- 3 Gr.-I conforming to I.S. 1322-1993 (weighing 23kg/10Sqm gross with bitumen content 12.10kg/10Sqm ) tested under the provision of I.S. 13826 - 1993 part VII
iii) 4th course with washed and clean pea sized gravel or grit @ 0.006 cum/Sqm.
B. Over Sloped Roof.</t>
  </si>
  <si>
    <t>M.S. structural works in roof trusses with tubular sections conforming to IS: 806-1957 &amp; IS: 1161- 1958 cnnected to one another with bracket, gusset cleats as per design, direction of Engineer-in-charge complete including cutting to requisite size, fabrication with necessary metal arc welding conforming to IS: 816- 1956 &amp; IS: 9595 using electrodes of approved make and brand conforming to IS:814- 1957,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</si>
  <si>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Labour for assembling, hoisting, placing,fitting &amp; fixing tubular roof trusses.
(d) Above 9 m to 12 m span</t>
  </si>
  <si>
    <t>Labour for lowering and stacking after dismantling in parts R.S. joists, channels, angles, tees, plates etc.complete as directed.
(a) From 1st floor level</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</si>
  <si>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</si>
  <si>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</si>
  <si>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 The affected surface area of reinforcement shall be considered for payment]</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</si>
  <si>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</si>
  <si>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Dismantling carefully wood work in posts, postplates, rafters, partition etc., sorting and stacking serviciable materials at site and removing rubbish as directed.</t>
  </si>
  <si>
    <t>Polishing only of old marble or terrazo work with oxalic acid powder using 33 gms/ sq.m. by manual labour / machine where necessary.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</si>
  <si>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</si>
  <si>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</si>
  <si>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Labour for taking out steel door and window frame for repairs and re-fixing the same ( or replacement by new one) including mending good damages (excluding the cost of repair of damages) and applying a protective coat of paint.
Upto one sq.m.area of frame.</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</si>
  <si>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</si>
  <si>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</si>
  <si>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Taking out door and window shutters and rehanging the same with old fittings.
(a) With new iron screws.</t>
  </si>
  <si>
    <t>Renewing throating,nosing or drip course moulding with 15 mm. thick cement plaster (1:4) complete. (Cement 0.7Kg/Mtr.)
In ground floor.</t>
  </si>
  <si>
    <t>Renewing throating,nosing or drip course moulding with 15 mm. thick cement plaster (1:4) complete. (Cement 0.7Kg/Mtr.)
FIRST FLOOR</t>
  </si>
  <si>
    <t>Closing gap between door and window frame and jambs with cement mortar (1:3) including removing old mortar (throughout entire surface of contact) and cleaning the joint. (Cement 0.012 Cu.m/100 Mtr.) (This item is not payable for new works).</t>
  </si>
  <si>
    <t>Renewing worn out putty of glass panes :
(b) Panes exceeding 0.2 Sq.m but not exceeding 0.5 Sq.m</t>
  </si>
  <si>
    <t>(I) Cement concrete with graded stone ballast (40 mm size excluding shuttering) In ground floor (B)With Pakur  Variety 1:3:6</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</si>
  <si>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</si>
  <si>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 xml:space="preserve">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</si>
  <si>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</si>
  <si>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1st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</si>
  <si>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corrigenda on dated 06.02.2017
For work in foundation,basement and and upto roof of Ground Floor/upto 4m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</si>
  <si>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corrigenda on dated 06.02.2017
FIRST  FLOOR 
</t>
  </si>
  <si>
    <t>Brick work with 1st class bricks in cement mortar (1:4) (a) In foundation and plinth</t>
  </si>
  <si>
    <t>Brick work with 1st class bricks in cement mortar (1:4) (b) in Super Structure ,Ground Floor</t>
  </si>
  <si>
    <t xml:space="preserve">Brick work with 1st class bricks in cement mortar (1:4) (b) in Super Structure 
FIRST  FLOOR </t>
  </si>
  <si>
    <t>Brick work with 1st class bricks in cement mortar (1:6) (b) In superstructure, ground floor</t>
  </si>
  <si>
    <t>125 mm. thick brick work with 1st class bricks in cement mortar (1:4)in 
Ground Floor</t>
  </si>
  <si>
    <t xml:space="preserve">125 mm. thick brick work with 1st class bricks in cement mortar (1:4)in 
FIRST  FLOOR </t>
  </si>
  <si>
    <t>Bonding new brick work with old at every 4th course including cutting chase and mending damages in cement mortar (1:4) and curing. [Mode of measurement:The actual bonded area shall be considered for payment]
Ground Floor</t>
  </si>
  <si>
    <t>Bonding new brick work with old at every 4th course including cutting chase and mending damages in cement mortar (1:4) and curing. [Mode of measurement:The actual bonded area shall be considered for payment]
First Floor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</si>
  <si>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</si>
  <si>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Neat cement punning about 1.5mm thick in wall, dado, window sill, floor etc.
NOTE:Cement 0.152 cu.m per100 sq.m.</t>
  </si>
  <si>
    <t>White washing including cleaning and smoothening surface thoroughly.
All floors :
(b) Two coats (to be done on specific instruction).</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</si>
  <si>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Ground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</si>
  <si>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FIRST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</si>
  <si>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a) Normal Acrylic Emulsion
Ground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</si>
  <si>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a) Normal Acrylic Emulsion
FIRST  FLOOR (External surface)</t>
  </si>
  <si>
    <t>(b) Priming one coat on timber or plastered surface with synthetic oil bound primer of approved quality including smoothening surfaces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</si>
  <si>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</si>
  <si>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(a) 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</si>
  <si>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necessaryb) iv)  On Steel and other  Metal Surface Two coat  with any shade except white</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</si>
  <si>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</si>
  <si>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</si>
  <si>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</si>
  <si>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</si>
  <si>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Extra cost of labour for prefinished &amp; premoulded nosing to trades of steps,railing,window sill etc of kota stone</t>
  </si>
  <si>
    <t>Extra cost of labour for grinding kota stone floor in trades &amp; riser of steps</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</si>
  <si>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kg/Sq.m].GROUND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</si>
  <si>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</si>
  <si>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Ground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</si>
  <si>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First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</si>
  <si>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</si>
  <si>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First  Floor Floor tiles fixing</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</si>
  <si>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</si>
  <si>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Malaysian.
First  Floor </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</si>
  <si>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 putty , teak bead, nails, hinges etc. and other fittings, in ground floor.
(iv) 25mm thick shutters with 12mm thick panel.
(a) Ordinary Teak Wood.
GROUND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</si>
  <si>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 putty , teak bead, nails, hinges etc. and other fittings, in ground floor.
(iv) 25mm thick shutters with 12mm thick panel.
(a) Ordinary Teak Wood.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</si>
  <si>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</si>
  <si>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FIRST FLOOR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</si>
  <si>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
For all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</si>
  <si>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horizontal glaging bars with/without fixed type ventilators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</si>
  <si>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horizontal glaging bars with/without fixed type ventilators 
First floor</t>
  </si>
  <si>
    <t>Supplying best Indian sheet glass panes set in putty and fitted and fixed with nails and putty complete. (In all floors for internal wall &amp; upto 6 m height for external wall)  ii) 4 mm thick</t>
  </si>
  <si>
    <t>Two point nose aluminium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</si>
  <si>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</si>
  <si>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</si>
  <si>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</si>
  <si>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 fitting and fixing M.S. clamps for door and window frame made of flat bent bar, end bifurcated with necessary screws etc. by cement concrete(1:2:4) as per direction. (Cost of concrete will be paid separately) (a) 40mm x 6mm ,250 mm length</t>
  </si>
  <si>
    <t>Iron butt hinges of approved quality fitted and fixed with steel screws, with ISI mark (vi) 100mm X 50mm X 1.25mm</t>
  </si>
  <si>
    <t>(ii) Door stopper (Anodised aluminium)</t>
  </si>
  <si>
    <t>Godrej  Hydraulic door closer fitted and fixed complete.Medium Type</t>
  </si>
  <si>
    <t>Anodised aluminium barrel / tower /socket bolt (full covered) of approved manufractured from extructed section conforming to I.S. 204/74 fitted with cadmium plated screws. 
(ix) 300 mm long X 10mm dia bolt.</t>
  </si>
  <si>
    <t>Anodised aliminium D-type handle of approved quality manufactured from extruded section conforming to I.S. specification (I.S. 230/72) fitted and fixed complete:
(a) With continuous plate base (Hexagonal / Round rod)
(v) 125 mm grip x 12 mm dia rod.</t>
  </si>
  <si>
    <t>(a) Applying 2 coats of bonding agent with synthetic multifunctional rubber emulsion having adhesive and water proofing properties by mixing with water in proportion (1 bonding agent : 4 water : 6 cement) as per Manufacturer's specification. For Water Proofing at roof</t>
  </si>
  <si>
    <t>Ordinary Cement concrete (mix 1:1.5:3) with graded stone chips (10 mm nominal size) excluding shuttering and reinforcement if any, in ground floor as per relevant IS codes. (i) Pakur Variety  (i) for roof treatment</t>
  </si>
  <si>
    <t>Supplying dividing strip fitted and fixed with cement mortar (1:3) in mosaic or patent stone floor, dado etc. complete as per direction of the Engineer-in-charge. i) Glass - 3mm. Thick (b) 25 mm. wide strip</t>
  </si>
  <si>
    <t>Supply fitting, fixing cast iron down pipes conforming to IS:3989-1970 and IS:1729-1964 in position with necessary clamps, nails including making hole in wall, floor etc. and cutting trenches in any soil through masonry concrete structures etc. if necessary and mending good damages including joining with jointing materials complete. [ Payment will be made on centre line measurement of the total pipe line including specials. Payment for specials will however be paid separately ].
(ii) 100 mm. Dia. (Internal)</t>
  </si>
  <si>
    <t>Supplying fitting fixing C.I. Specials of down pipes in position with clamps nails etc. with jointing materials including cutting holes in masonry or concrete, mending good damages complete.
(A) (2) C. I Head or 'Y' or 'T' junction (single) of down pipe. (With door)
(ii) 100 mm. Dia</t>
  </si>
  <si>
    <t>Taking out rain water down pipes, removing chokages and refixing the same in position including mending good damages (of taking out and refixing)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</si>
  <si>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(Dia).65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</si>
  <si>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(Dia).50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</si>
  <si>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</si>
  <si>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(Dia).20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</si>
  <si>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work.15 mm </t>
  </si>
  <si>
    <t>Supplying, fitting and fixing Peet's valve fullway gunmetal standard pattern best quality of approved brand bearing I.S.I. marking with fittings (tested to 21 kg per sq. cm.).iii) 65 mm</t>
  </si>
  <si>
    <t>Supplying, fitting and fixing Peet's valve fullway gunmetal standard pattern best quality of approved brand bearing I.S.I. marking with fittings (tested to 21 kg per sq. cm.).iv) 50 mm</t>
  </si>
  <si>
    <t>Supplying, fitting and fixing Peet's valve fullway gunmetal standard pattern best quality of approved brand bearing I.S.I. marking with fittings (tested to 21 kg per sq. cm.).v) 40mm</t>
  </si>
  <si>
    <t>Supplying, fitting and fixing Shallow water closet Indian pattern (I.P.W.C.) of approved make in white vitreous chinaware in position (excluding cost of concrete for fixing). (ii) 510 mm long</t>
  </si>
  <si>
    <t>Supplying, fitting and fixing E.W.C. in white glazed vitreous chinaware of approved make complete in position with necessary bolts, nuts etc. (a) With 'P' trap</t>
  </si>
  <si>
    <t>Supplying, fitting and fixing Anglo-Indian W.C. in white glazed vitreous china ware of approved make complete in position with necessary bolts, nuts etc. (a) P trap</t>
  </si>
  <si>
    <t>Supplying, fitting and fixing Closet seat of approved make with lid and C.P.hinges, rubber buffer and brass screws complete.(a) E.W.C. (ii) Plastic (hallow type) white</t>
  </si>
  <si>
    <t>Supplying, fitting and fixing Closet seat of approved make with lid and C.P.hinges, rubber buffer and brass screws complete.(b)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</si>
  <si>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</si>
  <si>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32 mm dia. P.V.C. waste pipe, with coupling at one end fitted with necessary clamps.  
(iv) 1050 mm long</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</si>
  <si>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  450 mm X 300 mm size </t>
  </si>
  <si>
    <t>Supplying, fitting and fixing pedestal of approved make for wash basin (white)</t>
  </si>
  <si>
    <t>Supplying, fitting and fixing towel rail with two brackets.
(a) C.P. over brass
(ii) 25 mm dia. and 600 mm long</t>
  </si>
  <si>
    <t>Supplying, fitting and fixing pillar cock of approved make.
a) (i) CP Pillar Cock - 15 mm. (Equivalent to Code No. 507 &amp; Model - Tropical / Sumthing Special of ESSCO or similar brand).</t>
  </si>
  <si>
    <t>Supplying ,fitting and fixing bib cock or stop cock.
(d) (i) Chromium plated angular Stop Cock with wall flange (Equivalent to Code No. 5053 &amp; Model - Florentine of Jaquar or similar brand).</t>
  </si>
  <si>
    <t>Supplying ,fitting and fixing bib cock or stop cock.
b (ii) Chromium plated Concealed Stop Cock (Equivalent to Code No. 514(A) &amp; Model - Tropical / Sumthing Special of ESSCO or similar brand).</t>
  </si>
  <si>
    <t>Supplying ,fitting and fixing bib cock or stop cock.
a (i) Chromium plated Bib Cock short body with wall flange with aerator (Equivalent to Code No. 512 &amp; Model - Tropical / Sumthing Special of ESSCO or similar brand)</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</si>
  <si>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</si>
  <si>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Flat back urinal (half stall urinal) in white  vitreous chinaware of approved make in position with brass screws on 75 mm X 75 mm X 75 mm wooden blocks complete.
(i) 635 mm X 395 mm X 420 mm</t>
  </si>
  <si>
    <t>Supplying,fitting and fixing 32 mm dia. Flush Pipe of approved make with necessary fixing materials and clamps complete.
i) Polythene Flush Pipe</t>
  </si>
  <si>
    <t>Supplying, fitting and fixing porcelain partition wall of approved make of
size 618 mm X 310 mm complete in all respect.</t>
  </si>
  <si>
    <t>Supplying,fitting and fixing approved brand P.V.C. CONNECTOR white flexible, with both ends coupling with heavy brass C.P. nut, 15 mm dia.
600 mm long</t>
  </si>
  <si>
    <t>Supplying, fitting and fixing C.I. round grating.
(ii)  150 mm</t>
  </si>
  <si>
    <t>Supplying, fitting and fixing C.I. square jalli.
(ii)  150 mm</t>
  </si>
  <si>
    <t>Supplying fitting fixing PTMT smart shelf of approved make of size 300 mm</t>
  </si>
  <si>
    <t>Suppling fitting fixing soap holder a)PTMT (Prayag or Equivelent)</t>
  </si>
  <si>
    <t xml:space="preserve">Supply of UPVC pipes (B Type) and fittings conforming to IS-13592-1992
(A) (i) Single Socketed 3 Mtr. Length
b) 110 mm </t>
  </si>
  <si>
    <t>Supply of UPVC pipes (B Type) and fittings conforming to IS-13592-1992
(B) Fittings
(iii) (b) Door Tee (110 mm)</t>
  </si>
  <si>
    <t>Supply of UPVC pipes (B Type) and fittings conforming to IS-13592-1992
(B) Fittings
(ii) (b) Plain Tee (110 mm)</t>
  </si>
  <si>
    <t>Supply of UPVC pipes (B Type) and fittings conforming to IS-13592-1992
(B) Fittings
v) (b) Plain Y (110 mm)</t>
  </si>
  <si>
    <t>Supply of UPVC pipes (B Type) and fittings conforming to IS-13592-1992
(B) Fittings
(i) (b) Coupler (110 mm)</t>
  </si>
  <si>
    <t>Supply of UPVC pipes (B Type) and fittings conforming to IS-13592-1992
(B) Fittings
(x) (b) Bend 87.5 dig.(110 MM)</t>
  </si>
  <si>
    <t>Supply of UPVC pipes (B Type) and fittings conforming to IS-13592-1992
(B) Fittings
(xii) (b) Door Bend (LH) &amp; (RH) (110 MM)</t>
  </si>
  <si>
    <t xml:space="preserve">Supply of UPVC pipes (B Type) and fittings conforming to IS-13592-1992
(B) Fittings
(xv) (b) Vent Cowl 110 mm </t>
  </si>
  <si>
    <t>Supply of UPVC pipes (B Type) and fittings conforming to IS-13592-1992
(B) Fittings
(xvi) (b) Pipe Clip 110 mm</t>
  </si>
  <si>
    <t>Supply of UPVC pipes (B Type) and fittings conforming to IS-13592-1992
(B) Fittings
xviii) W.C. Connector (450 mm long) W / lipring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</si>
  <si>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</si>
  <si>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t>
  </si>
  <si>
    <t>Supplying P.V.C. water storage tank of approved quality with closed top with lid (Black) - Multilayer
(d) 2000 litre capacity</t>
  </si>
  <si>
    <t>Labour for hoisting plastic water storage tank.
(ii) Above 1500 litre upto 5000 litre capacity.
Third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</si>
  <si>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</si>
  <si>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Removing sludge from septic tank, soak well etc. by methor labour including
disposal of the same outside the compound as directed.
(c) Upto 50 users:-
(ii) Beyond a lead of 150 metre and outside the Municipal limit</t>
  </si>
  <si>
    <t>Cleaning soak pit by removing the top slab and replacing inner filling with jhama bats and repairing the pit as necessary including fitting the slab.</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</si>
  <si>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</si>
  <si>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(v) For 100 users
A) With Pakur variety. (SAIL/TATA/RINL)</t>
  </si>
  <si>
    <t>Supply &amp; fixing 4 way double door horizontal TPN MCB DB with SS enclosure(Legrandcatno607715)(Legrand/Seimens/ABB) concealed in wall after cutting the wall &amp; mending good the damages to original finish with earthing attachment comprising with the following.                                                                                                                       a) 63A Four Pole MCB isolator       -- -1 No.                                                                                     c)16 to 32 A range SP MCB.        --- 12 Nos.</t>
  </si>
  <si>
    <t>Supply &amp; fixing 4 way double door V TPN MCB DB with SSenclosure(Legrandcatno607913)(Legrand/Seimens/ABB) concealed in wall after cutting the wall &amp; mending good the damages to original finish with earthing attachment comprising with the following. 
a) 100A Four Pole MCCB isolator  -- -1 No.                                                         
b) 40A SP MCB ---4 Nos.                                                                      
c)16 to 32 A range SP MCB.  --- 2 Nos.                   
d)63A TP  -- 1NOS                       
e)32A TP MCB  ---- 1 nos</t>
  </si>
  <si>
    <t>Supply &amp; fixing SPN MCB DB (2+12) WAY (Make legrand/ Seimens/ABB) with S.S. Enclosure concealed in wall after cutting wall &amp; mending good the damages &amp; earthing attachment comprising with the following:                                                                                             a) 40 A DP isolator - 1 No.                                                                                                      b) 6 to 16 A range SPMCB - 12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</si>
  <si>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</si>
  <si>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</si>
  <si>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 and tackles</t>
  </si>
  <si>
    <t>Supply and fixing 1.1 KV grade single core stranded FR PVC insulated &amp;unsheted single core stranded copper wire in the prelaid polythene pipe  and by the prelaid GI fish wire and making nece connection
a) 2 x 2.5 + 1x1.5 sq mm (P/P plug )</t>
  </si>
  <si>
    <t xml:space="preserve">Supply and fixing 1.1 KV grade single core stranded FR PVC insulated &amp;unsheted single core stranded copper wire in the prelaid polythene pipe  and by the prelaid GI fish wire and making nece connection
b) 3x1.5 sqmm </t>
  </si>
  <si>
    <t>Supply and fixing 1.1 KV grade single core stranded FR PVC insulated &amp;unsheted single core stranded copper wire in the prelaid polythene pipe  and by the prelaid GI fish wire and making nece connection
c) 2x 6 +1x4 sq mm (SPN)</t>
  </si>
  <si>
    <t>Supply and fixing 1.1 KV grade single core stranded FR PVC insulated &amp;unsheted single core stranded copper wire in the prelaid polythene pipe  and by the prelaid GI fish wire and making nece connection
d) 2 X 4 + 1 X 2.5 Sqmm.(SPN)</t>
  </si>
  <si>
    <t>Supply and fixing 1.1 KV grade single core stranded FR PVC insulated &amp;unsheted single core stranded copper wire in the prelaid polythene pipe  and by the prelaid GI fish wire and making nece connection
e) 4 x 10+ 2x4 sq mm (TPN)</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</si>
  <si>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
AVE RUN 8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</si>
  <si>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
AVE RUN 10MTR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</si>
  <si>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</si>
  <si>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</si>
  <si>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3 mtr</t>
  </si>
  <si>
    <t>Supply &amp; Fixing 240V, Modular Socket (2 Module) type fan regulator (Step type) (Brand approved by EIC) on existing Modular GI switch board with top cover plate incl. making necy. connections etc.</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</si>
  <si>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(12 module)</t>
  </si>
  <si>
    <t>Supply &amp; Fixing 240 V 6 A Modular type switch (Brand approved by EIC) on existing GI Modular type switch board having top cover plate and making necessary connections as required</t>
  </si>
  <si>
    <t>Supplying &amp; Fixing MS fan clam of two piece type for RC ceiling as per approved specification, fabricated from 40 mm x 9 mm MS flat including making good damages to building roof with satisfactory finishing and painting – (As per Drawing no. 475 of PWD Specification Book – May 1991)</t>
  </si>
  <si>
    <t>Fixing only single /twin fluorescent light fitting complete with all accessories directly on wall/ceiling/HW round block and suitable size of MS fastener</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</si>
  <si>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</si>
  <si>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Supply &amp; Fixing 240 V, 16 A,Modular type switch,  on 2 Module GI Modular type switch board with top cover plate flushed in wall incl. S&amp;F switch board and cover plate and making necy. connections</t>
  </si>
  <si>
    <t>S &amp; F compression type cable gland complete with brass gland, brass ring, rubber ring  for dust &amp; moisture proof entry of PVC armoured cable &amp; finishing end of the same as per GS for the 2 core 6 sqmm cable</t>
  </si>
  <si>
    <t>S &amp; F compression type cable gland complete with brass gland, brass ring, rubber ring  for dust &amp; moisture proof entry of PVC armoured cable &amp; finishing end of the same as per GS for the 4 core 35 sqmm cable</t>
  </si>
  <si>
    <t xml:space="preserve">Laying of the 2 core 6 sqmm XLPE Al armoured cable incl. 1 x 10 SWG G.I. Earth continuity conductor recessed in wall &amp; mending good the damages to original finish
</t>
  </si>
  <si>
    <t>Laying of cable upto 2 core 6 sqmm on wall/surface   incl. S &amp; F MS saddles with earthing attachment in 1X10 SWG  GI (Hot Dip) Wire, making holes etc. as necy. mending good damages and painting</t>
  </si>
  <si>
    <t xml:space="preserve">Laying  of  2 x 6&amp;2x10   sq mm XLPE /A Cable through U.G. trench with 8 nos brick per meter incl. &amp; filling up the excavated pit &amp; ramming </t>
  </si>
  <si>
    <t>Laying of cable upto 4 core 35 sqmm on wall/surface   incl. S &amp; F MS saddles with earthing attachment in 2X10 SWG  GI (Hot Dip) Wire, making holes etc. as necy. mending good damages and painting</t>
  </si>
  <si>
    <t>Supplying &amp; Fixing bulk head light fitting (Havells make) with diecast aluminium housing &amp; frosted glass on wall/ceiling incl. S&amp;F8watt CFL   complete set.</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</si>
  <si>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</si>
  <si>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</si>
  <si>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Providing CC (6:3:1) base block (around the pole) dimension 0.60x.60x.76 mt. above GL neatly cemented finish 3mm thick at the base pole (incl. CC mufing) suitable for alkathene/polythene pipe entry as directed for street light wiring incl S &amp; F 25cmx25cmx10cm GI Loop box,16SWG&amp;incl. drilled hole in pole</t>
  </si>
  <si>
    <t>Painting the 9 m ST pole with two coats of aluminium paint of approved make over one coat of R.O primer    incl  preparation of surface by sand paper/emery incl cleaning etc.</t>
  </si>
  <si>
    <t>Fixing only Floodlight Fitting with suitable tie clamps and MS plate for mounting on Pole/Tower or similar structure.</t>
  </si>
  <si>
    <t xml:space="preserve">Supply &amp; laying 40mm dia medium gauge G.I. Pipe(ISI-Medium) for cable protection </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</si>
  <si>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</si>
  <si>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</si>
  <si>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 xml:space="preserve">Dismantling the existing damaged wiring including switches, distribution bords etc. with all accessories from wall/ roof  as  directed by the EIC. 
</t>
  </si>
  <si>
    <t xml:space="preserve">Supply &amp; delevery of 1.1 Kv grade XLPE Aluminium armoured cable(make Gloster/Nicco/Havells) 2 core 6 sq mm cable
</t>
  </si>
  <si>
    <t xml:space="preserve">Supply &amp; delevery of 1.1 Kv grade XLPE Aluminium armoured cable(make Gloster/Mescab/Havells) 4 core 35 sq mm cable
</t>
  </si>
  <si>
    <t xml:space="preserve">Supply &amp; delevery of 1.1 Kv grade XLPE Aluminium armoured cable(make Gloster/Nicco/Havells) 2 core 10sq mm cable
</t>
  </si>
  <si>
    <t xml:space="preserve">Supply  4' single LED type tube light   fitting complete with all acessaries directly on ceiling  with HW round block &amp; suitable size of MS fastener (Crompton, cat no - DIJB12LT8-20, LLT8-20)     </t>
  </si>
  <si>
    <t>Reparing for existing tube light changing starter,choke,holder &amp; tube light with painting the buttam as necessary</t>
  </si>
  <si>
    <t>Taking down 1200/1400mm swep A C Celling FAN part by part opening changing the bush, bearing and greesing painting the fan as necessary &amp; re fixing</t>
  </si>
  <si>
    <t>Taking down 1200/1400mm swep A C Celling FAN part by part opening changing the bush, bearing and greesing painting &amp; re winding the fan as necessary &amp; re fixing</t>
  </si>
  <si>
    <t>Supply &amp; fixing of 1200mm sweep Ceiling Fan (Orient,New Bridge, White, Usha Stricker plus) or equivalent as approved by the EIC,complete with all acessaries Incl S/F necy copper flex wire.</t>
  </si>
  <si>
    <t xml:space="preserve">Supply &amp; delivery at site of swaged type steel tubular swan neck type bend pole of over all length 9 mtr. of section (Bottom - 5m, Middle - 2m, Top - 2m) &amp; outside dia &amp; thickness (Bottom- 139.7x4.50, Middle -114.3x3.65, Top - 88.9x3.25) having approx weight of the pole including sole plate 113 Kg. the top end of the   pole should be reduced to enable fixing of LED fitting . </t>
  </si>
  <si>
    <t xml:space="preserve">Supply of 72 W LED light fitting (make Crompton,  cat no - LSTP-72-CDL ) </t>
  </si>
  <si>
    <t>MT</t>
  </si>
  <si>
    <t>Kg</t>
  </si>
  <si>
    <t>SqM.</t>
  </si>
  <si>
    <t>M.T.</t>
  </si>
  <si>
    <t>rm</t>
  </si>
  <si>
    <t>SQM</t>
  </si>
  <si>
    <t>nos.</t>
  </si>
  <si>
    <t>item</t>
  </si>
  <si>
    <t>Name of Work: Repair, renovation and upgradation of two storied (G+1) Barrack Building alongwith Dining Hall and Kitchen at SAP, 9th Bn., Krishnanagar, Nadia.</t>
  </si>
  <si>
    <r>
      <rPr>
        <b/>
        <u val="single"/>
        <sz val="11"/>
        <rFont val="Arial"/>
        <family val="2"/>
      </rPr>
      <t>Electrical Work</t>
    </r>
    <r>
      <rPr>
        <sz val="11"/>
        <rFont val="Arial"/>
        <family val="2"/>
      </rPr>
      <t xml:space="preserve">
S &amp; F 415V 100A TPN Switch fuse Unit  with SS enclosure on  Angle frame (make  L &amp; T) on wall with nuts bolts etc. incl. S &amp; F 3 nos DIN type HRC fuse.</t>
    </r>
  </si>
  <si>
    <t>Contract No:  WBPHIDCL/Add.CE/NIT- 192(e)/2019-2020  For Sl. NO. 1 (7th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</si>
</sst>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182" fontId="3" fillId="0" borderId="11" xfId="64" applyNumberFormat="1" applyFont="1" applyFill="1" applyBorder="1" applyAlignment="1">
      <alignment horizontal="center" vertical="center"/>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41"/>
  <sheetViews>
    <sheetView showGridLines="0" view="pageBreakPreview" zoomScale="90" zoomScaleNormal="70" zoomScaleSheetLayoutView="90" zoomScalePageLayoutView="0" workbookViewId="0" topLeftCell="A1">
      <selection activeCell="A7" sqref="A7:BC7"/>
    </sheetView>
  </sheetViews>
  <sheetFormatPr defaultColWidth="9.140625" defaultRowHeight="15"/>
  <cols>
    <col min="1" max="1" width="13.57421875" style="20" customWidth="1"/>
    <col min="2" max="2" width="76.7109375" style="69" customWidth="1"/>
    <col min="3" max="3" width="0.289062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224" width="9.140625" style="20" customWidth="1"/>
    <col min="225" max="229" width="9.140625" style="21" customWidth="1"/>
    <col min="230" max="16384" width="9.140625" style="20" customWidth="1"/>
  </cols>
  <sheetData>
    <row r="1" spans="1:229" s="1" customFormat="1" ht="27" customHeight="1">
      <c r="A1" s="86" t="str">
        <f>B2&amp;" BoQ"</f>
        <v>Percentage BoQ</v>
      </c>
      <c r="B1" s="86"/>
      <c r="C1" s="86"/>
      <c r="D1" s="86"/>
      <c r="E1" s="86"/>
      <c r="F1" s="86"/>
      <c r="G1" s="86"/>
      <c r="H1" s="86"/>
      <c r="I1" s="86"/>
      <c r="J1" s="86"/>
      <c r="K1" s="86"/>
      <c r="L1" s="86"/>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87" t="s">
        <v>295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HQ4" s="6"/>
      <c r="HR4" s="6"/>
      <c r="HS4" s="6"/>
      <c r="HT4" s="6"/>
      <c r="HU4" s="6"/>
    </row>
    <row r="5" spans="1:229" s="5" customFormat="1" ht="50.25" customHeight="1">
      <c r="A5" s="87" t="s">
        <v>524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HQ5" s="6"/>
      <c r="HR5" s="6"/>
      <c r="HS5" s="6"/>
      <c r="HT5" s="6"/>
      <c r="HU5" s="6"/>
    </row>
    <row r="6" spans="1:229" s="5" customFormat="1" ht="30.75" customHeight="1">
      <c r="A6" s="87" t="s">
        <v>526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HQ6" s="6"/>
      <c r="HR6" s="6"/>
      <c r="HS6" s="6"/>
      <c r="HT6" s="6"/>
      <c r="HU6" s="6"/>
    </row>
    <row r="7" spans="1:229" s="5" customFormat="1" ht="29.25" customHeight="1" hidden="1">
      <c r="A7" s="88" t="s">
        <v>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HQ7" s="6"/>
      <c r="HR7" s="6"/>
      <c r="HS7" s="6"/>
      <c r="HT7" s="6"/>
      <c r="HU7" s="6"/>
    </row>
    <row r="8" spans="1:229" s="7" customFormat="1" ht="37.5" customHeight="1">
      <c r="A8" s="23" t="s">
        <v>9</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HQ8" s="8"/>
      <c r="HR8" s="8"/>
      <c r="HS8" s="8"/>
      <c r="HT8" s="8"/>
      <c r="HU8" s="8"/>
    </row>
    <row r="9" spans="1:229"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253</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60.75" customHeight="1">
      <c r="A14" s="64">
        <v>2</v>
      </c>
      <c r="B14" s="73" t="s">
        <v>304</v>
      </c>
      <c r="C14" s="76" t="s">
        <v>251</v>
      </c>
      <c r="D14" s="74">
        <v>85</v>
      </c>
      <c r="E14" s="75" t="s">
        <v>250</v>
      </c>
      <c r="F14" s="70">
        <v>67.87</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5768.95</v>
      </c>
      <c r="BB14" s="61">
        <f>BA14+SUM(N14:AZ14)</f>
        <v>5768.95</v>
      </c>
      <c r="BC14" s="56" t="str">
        <f>SpellNumber(L14,BB14)</f>
        <v>INR  Five Thousand Seven Hundred &amp; Sixty Eight  and Paise Ninety Five Only</v>
      </c>
      <c r="BD14" s="70">
        <v>10</v>
      </c>
      <c r="BE14" s="78">
        <f>BD14*1.12*1.01</f>
        <v>11.31</v>
      </c>
      <c r="BF14" s="78">
        <f>D14*BD14</f>
        <v>850</v>
      </c>
      <c r="BG14" s="78"/>
      <c r="BI14" s="79"/>
      <c r="BJ14" s="79"/>
      <c r="HR14" s="16">
        <v>2</v>
      </c>
      <c r="HS14" s="16" t="s">
        <v>35</v>
      </c>
      <c r="HT14" s="16" t="s">
        <v>44</v>
      </c>
      <c r="HU14" s="16">
        <v>10</v>
      </c>
      <c r="HV14" s="16" t="s">
        <v>38</v>
      </c>
    </row>
    <row r="15" spans="1:230" s="15" customFormat="1" ht="187.5" customHeight="1">
      <c r="A15" s="64">
        <v>3</v>
      </c>
      <c r="B15" s="73" t="s">
        <v>305</v>
      </c>
      <c r="C15" s="76" t="s">
        <v>252</v>
      </c>
      <c r="D15" s="74">
        <v>510</v>
      </c>
      <c r="E15" s="75" t="s">
        <v>301</v>
      </c>
      <c r="F15" s="70">
        <v>181.16</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aca="true" t="shared" si="0" ref="BA15:BA78">total_amount_ba($B$2,$D$2,D15,F15,J15,K15,M15)</f>
        <v>92391.6</v>
      </c>
      <c r="BB15" s="61">
        <f aca="true" t="shared" si="1" ref="BB15:BB78">BA15+SUM(N15:AZ15)</f>
        <v>92391.6</v>
      </c>
      <c r="BC15" s="56" t="str">
        <f aca="true" t="shared" si="2" ref="BC15:BC78">SpellNumber(L15,BB15)</f>
        <v>INR  Ninety Two Thousand Three Hundred &amp; Ninety One  and Paise Sixty Only</v>
      </c>
      <c r="BD15" s="70">
        <v>119.27</v>
      </c>
      <c r="BE15" s="78">
        <f aca="true" t="shared" si="3" ref="BE15:BE78">BD15*1.12*1.01</f>
        <v>134.92</v>
      </c>
      <c r="BF15" s="78">
        <f aca="true" t="shared" si="4" ref="BF15:BF78">D15*BD15</f>
        <v>60827.7</v>
      </c>
      <c r="BG15" s="78">
        <f>255.92/F15</f>
        <v>1.41</v>
      </c>
      <c r="BH15" s="79">
        <f>D15+1.9</f>
        <v>511.9</v>
      </c>
      <c r="HR15" s="16">
        <v>2</v>
      </c>
      <c r="HS15" s="16" t="s">
        <v>35</v>
      </c>
      <c r="HT15" s="16" t="s">
        <v>44</v>
      </c>
      <c r="HU15" s="16">
        <v>10</v>
      </c>
      <c r="HV15" s="16" t="s">
        <v>38</v>
      </c>
    </row>
    <row r="16" spans="1:230" s="15" customFormat="1" ht="97.5" customHeight="1">
      <c r="A16" s="64">
        <v>4</v>
      </c>
      <c r="B16" s="73" t="s">
        <v>306</v>
      </c>
      <c r="C16" s="76" t="s">
        <v>43</v>
      </c>
      <c r="D16" s="74">
        <v>341.5</v>
      </c>
      <c r="E16" s="75" t="s">
        <v>248</v>
      </c>
      <c r="F16" s="70">
        <v>134.92</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0"/>
        <v>46075.18</v>
      </c>
      <c r="BB16" s="61">
        <f t="shared" si="1"/>
        <v>46075.18</v>
      </c>
      <c r="BC16" s="56" t="str">
        <f t="shared" si="2"/>
        <v>INR  Forty Six Thousand  &amp;Seventy Five  and Paise Eighteen Only</v>
      </c>
      <c r="BD16" s="70">
        <v>192.38</v>
      </c>
      <c r="BE16" s="78">
        <f t="shared" si="3"/>
        <v>217.62</v>
      </c>
      <c r="BF16" s="78">
        <f t="shared" si="4"/>
        <v>65697.77</v>
      </c>
      <c r="BG16" s="78"/>
      <c r="BH16" s="79"/>
      <c r="BI16" s="79">
        <v>30874.1</v>
      </c>
      <c r="HR16" s="16">
        <v>2</v>
      </c>
      <c r="HS16" s="16" t="s">
        <v>35</v>
      </c>
      <c r="HT16" s="16" t="s">
        <v>44</v>
      </c>
      <c r="HU16" s="16">
        <v>10</v>
      </c>
      <c r="HV16" s="16" t="s">
        <v>38</v>
      </c>
    </row>
    <row r="17" spans="1:230" s="15" customFormat="1" ht="58.5" customHeight="1">
      <c r="A17" s="64">
        <v>5</v>
      </c>
      <c r="B17" s="73" t="s">
        <v>307</v>
      </c>
      <c r="C17" s="76" t="s">
        <v>45</v>
      </c>
      <c r="D17" s="74">
        <v>11</v>
      </c>
      <c r="E17" s="75" t="s">
        <v>248</v>
      </c>
      <c r="F17" s="70">
        <v>87.71</v>
      </c>
      <c r="G17" s="57"/>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0"/>
        <v>964.81</v>
      </c>
      <c r="BB17" s="61">
        <f t="shared" si="1"/>
        <v>964.81</v>
      </c>
      <c r="BC17" s="56" t="str">
        <f t="shared" si="2"/>
        <v>INR  Nine Hundred &amp; Sixty Four  and Paise Eighty One Only</v>
      </c>
      <c r="BD17" s="70">
        <v>148</v>
      </c>
      <c r="BE17" s="78">
        <f t="shared" si="3"/>
        <v>167.42</v>
      </c>
      <c r="BF17" s="78">
        <f t="shared" si="4"/>
        <v>1628</v>
      </c>
      <c r="BG17" s="78"/>
      <c r="HR17" s="16">
        <v>2</v>
      </c>
      <c r="HS17" s="16" t="s">
        <v>35</v>
      </c>
      <c r="HT17" s="16" t="s">
        <v>44</v>
      </c>
      <c r="HU17" s="16">
        <v>10</v>
      </c>
      <c r="HV17" s="16" t="s">
        <v>38</v>
      </c>
    </row>
    <row r="18" spans="1:230" s="15" customFormat="1" ht="60" customHeight="1">
      <c r="A18" s="64">
        <v>6</v>
      </c>
      <c r="B18" s="73" t="s">
        <v>288</v>
      </c>
      <c r="C18" s="76" t="s">
        <v>48</v>
      </c>
      <c r="D18" s="74">
        <v>802</v>
      </c>
      <c r="E18" s="75" t="s">
        <v>301</v>
      </c>
      <c r="F18" s="70">
        <v>369.9</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0"/>
        <v>296659.8</v>
      </c>
      <c r="BB18" s="61">
        <f t="shared" si="1"/>
        <v>296659.8</v>
      </c>
      <c r="BC18" s="56" t="str">
        <f t="shared" si="2"/>
        <v>INR  Two Lakh Ninety Six Thousand Six Hundred &amp; Fifty Nine  and Paise Eighty Only</v>
      </c>
      <c r="BD18" s="70">
        <v>228</v>
      </c>
      <c r="BE18" s="78">
        <f t="shared" si="3"/>
        <v>257.91</v>
      </c>
      <c r="BF18" s="78">
        <f t="shared" si="4"/>
        <v>182856</v>
      </c>
      <c r="BG18" s="78"/>
      <c r="HR18" s="16">
        <v>2</v>
      </c>
      <c r="HS18" s="16" t="s">
        <v>35</v>
      </c>
      <c r="HT18" s="16" t="s">
        <v>44</v>
      </c>
      <c r="HU18" s="16">
        <v>10</v>
      </c>
      <c r="HV18" s="16" t="s">
        <v>38</v>
      </c>
    </row>
    <row r="19" spans="1:230" s="15" customFormat="1" ht="60" customHeight="1">
      <c r="A19" s="64">
        <v>7</v>
      </c>
      <c r="B19" s="73" t="s">
        <v>308</v>
      </c>
      <c r="C19" s="76" t="s">
        <v>49</v>
      </c>
      <c r="D19" s="74">
        <v>80</v>
      </c>
      <c r="E19" s="75" t="s">
        <v>247</v>
      </c>
      <c r="F19" s="70">
        <v>11.31</v>
      </c>
      <c r="G19" s="57"/>
      <c r="H19" s="47"/>
      <c r="I19" s="46" t="s">
        <v>39</v>
      </c>
      <c r="J19" s="48">
        <f aca="true" t="shared" si="5" ref="J19:J91">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0"/>
        <v>904.8</v>
      </c>
      <c r="BB19" s="61">
        <f t="shared" si="1"/>
        <v>904.8</v>
      </c>
      <c r="BC19" s="56" t="str">
        <f t="shared" si="2"/>
        <v>INR  Nine Hundred &amp; Four  and Paise Eighty Only</v>
      </c>
      <c r="BD19" s="70">
        <v>148</v>
      </c>
      <c r="BE19" s="78">
        <f t="shared" si="3"/>
        <v>167.42</v>
      </c>
      <c r="BF19" s="78">
        <f t="shared" si="4"/>
        <v>11840</v>
      </c>
      <c r="BG19" s="78"/>
      <c r="HR19" s="16">
        <v>3</v>
      </c>
      <c r="HS19" s="16" t="s">
        <v>46</v>
      </c>
      <c r="HT19" s="16" t="s">
        <v>47</v>
      </c>
      <c r="HU19" s="16">
        <v>10</v>
      </c>
      <c r="HV19" s="16" t="s">
        <v>38</v>
      </c>
    </row>
    <row r="20" spans="1:230" s="15" customFormat="1" ht="60" customHeight="1">
      <c r="A20" s="64">
        <v>8</v>
      </c>
      <c r="B20" s="73" t="s">
        <v>309</v>
      </c>
      <c r="C20" s="76" t="s">
        <v>50</v>
      </c>
      <c r="D20" s="74">
        <v>127.272</v>
      </c>
      <c r="E20" s="75" t="s">
        <v>247</v>
      </c>
      <c r="F20" s="70">
        <v>12.44</v>
      </c>
      <c r="G20" s="57"/>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0"/>
        <v>1583.26</v>
      </c>
      <c r="BB20" s="61">
        <f t="shared" si="1"/>
        <v>1583.26</v>
      </c>
      <c r="BC20" s="56" t="str">
        <f t="shared" si="2"/>
        <v>INR  One Thousand Five Hundred &amp; Eighty Three  and Paise Twenty Six Only</v>
      </c>
      <c r="BD20" s="70">
        <v>93</v>
      </c>
      <c r="BE20" s="78">
        <f t="shared" si="3"/>
        <v>105.2</v>
      </c>
      <c r="BF20" s="78">
        <f t="shared" si="4"/>
        <v>11836.3</v>
      </c>
      <c r="BG20" s="78"/>
      <c r="HR20" s="16">
        <v>3</v>
      </c>
      <c r="HS20" s="16" t="s">
        <v>46</v>
      </c>
      <c r="HT20" s="16" t="s">
        <v>47</v>
      </c>
      <c r="HU20" s="16">
        <v>10</v>
      </c>
      <c r="HV20" s="16" t="s">
        <v>38</v>
      </c>
    </row>
    <row r="21" spans="1:230" s="15" customFormat="1" ht="64.5" customHeight="1">
      <c r="A21" s="64">
        <v>9</v>
      </c>
      <c r="B21" s="73" t="s">
        <v>310</v>
      </c>
      <c r="C21" s="76" t="s">
        <v>51</v>
      </c>
      <c r="D21" s="74">
        <v>65</v>
      </c>
      <c r="E21" s="75" t="s">
        <v>248</v>
      </c>
      <c r="F21" s="70">
        <v>505.65</v>
      </c>
      <c r="G21" s="57"/>
      <c r="H21" s="47"/>
      <c r="I21" s="46" t="s">
        <v>39</v>
      </c>
      <c r="J21" s="48">
        <f t="shared" si="5"/>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0"/>
        <v>32867.25</v>
      </c>
      <c r="BB21" s="61">
        <f t="shared" si="1"/>
        <v>32867.25</v>
      </c>
      <c r="BC21" s="56" t="str">
        <f t="shared" si="2"/>
        <v>INR  Thirty Two Thousand Eight Hundred &amp; Sixty Seven  and Paise Twenty Five Only</v>
      </c>
      <c r="BD21" s="70">
        <v>77.54</v>
      </c>
      <c r="BE21" s="78">
        <f t="shared" si="3"/>
        <v>87.71</v>
      </c>
      <c r="BF21" s="78">
        <f t="shared" si="4"/>
        <v>5040.1</v>
      </c>
      <c r="BG21" s="78"/>
      <c r="HR21" s="16">
        <v>1.01</v>
      </c>
      <c r="HS21" s="16" t="s">
        <v>40</v>
      </c>
      <c r="HT21" s="16" t="s">
        <v>36</v>
      </c>
      <c r="HU21" s="16">
        <v>123.223</v>
      </c>
      <c r="HV21" s="16" t="s">
        <v>38</v>
      </c>
    </row>
    <row r="22" spans="1:230" s="15" customFormat="1" ht="65.25" customHeight="1">
      <c r="A22" s="64">
        <v>10</v>
      </c>
      <c r="B22" s="73" t="s">
        <v>311</v>
      </c>
      <c r="C22" s="76" t="s">
        <v>52</v>
      </c>
      <c r="D22" s="74">
        <v>17</v>
      </c>
      <c r="E22" s="75" t="s">
        <v>248</v>
      </c>
      <c r="F22" s="70">
        <v>562.21</v>
      </c>
      <c r="G22" s="57"/>
      <c r="H22" s="47"/>
      <c r="I22" s="46" t="s">
        <v>39</v>
      </c>
      <c r="J22" s="48">
        <f t="shared" si="5"/>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0"/>
        <v>9557.57</v>
      </c>
      <c r="BB22" s="61">
        <f t="shared" si="1"/>
        <v>9557.57</v>
      </c>
      <c r="BC22" s="56" t="str">
        <f t="shared" si="2"/>
        <v>INR  Nine Thousand Five Hundred &amp; Fifty Seven  and Paise Fifty Seven Only</v>
      </c>
      <c r="BD22" s="70">
        <v>172.18</v>
      </c>
      <c r="BE22" s="78">
        <f t="shared" si="3"/>
        <v>194.77</v>
      </c>
      <c r="BF22" s="78">
        <f t="shared" si="4"/>
        <v>2927.06</v>
      </c>
      <c r="BG22" s="78"/>
      <c r="HR22" s="16">
        <v>1.02</v>
      </c>
      <c r="HS22" s="16" t="s">
        <v>41</v>
      </c>
      <c r="HT22" s="16" t="s">
        <v>42</v>
      </c>
      <c r="HU22" s="16">
        <v>213</v>
      </c>
      <c r="HV22" s="16" t="s">
        <v>38</v>
      </c>
    </row>
    <row r="23" spans="1:230" s="15" customFormat="1" ht="48" customHeight="1">
      <c r="A23" s="64">
        <v>11</v>
      </c>
      <c r="B23" s="73" t="s">
        <v>312</v>
      </c>
      <c r="C23" s="76" t="s">
        <v>53</v>
      </c>
      <c r="D23" s="74">
        <v>27</v>
      </c>
      <c r="E23" s="75" t="s">
        <v>248</v>
      </c>
      <c r="F23" s="70">
        <v>2212.63</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0"/>
        <v>59741.01</v>
      </c>
      <c r="BB23" s="61">
        <f t="shared" si="1"/>
        <v>59741.01</v>
      </c>
      <c r="BC23" s="56" t="str">
        <f t="shared" si="2"/>
        <v>INR  Fifty Nine Thousand Seven Hundred &amp; Forty One  and Paise One Only</v>
      </c>
      <c r="BD23" s="70">
        <v>512.36</v>
      </c>
      <c r="BE23" s="78">
        <f t="shared" si="3"/>
        <v>579.58</v>
      </c>
      <c r="BF23" s="78">
        <f t="shared" si="4"/>
        <v>13833.72</v>
      </c>
      <c r="BG23" s="78"/>
      <c r="HR23" s="16">
        <v>2</v>
      </c>
      <c r="HS23" s="16" t="s">
        <v>35</v>
      </c>
      <c r="HT23" s="16" t="s">
        <v>44</v>
      </c>
      <c r="HU23" s="16">
        <v>10</v>
      </c>
      <c r="HV23" s="16" t="s">
        <v>38</v>
      </c>
    </row>
    <row r="24" spans="1:230" s="15" customFormat="1" ht="49.5" customHeight="1">
      <c r="A24" s="64">
        <v>12</v>
      </c>
      <c r="B24" s="73" t="s">
        <v>313</v>
      </c>
      <c r="C24" s="76" t="s">
        <v>54</v>
      </c>
      <c r="D24" s="74">
        <v>29</v>
      </c>
      <c r="E24" s="75" t="s">
        <v>248</v>
      </c>
      <c r="F24" s="70">
        <v>2269.19</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0"/>
        <v>65806.51</v>
      </c>
      <c r="BB24" s="61">
        <f t="shared" si="1"/>
        <v>65806.51</v>
      </c>
      <c r="BC24" s="56" t="str">
        <f t="shared" si="2"/>
        <v>INR  Sixty Five Thousand Eight Hundred &amp; Six  and Paise Fifty One Only</v>
      </c>
      <c r="BD24" s="70">
        <v>487.41</v>
      </c>
      <c r="BE24" s="78">
        <f t="shared" si="3"/>
        <v>551.36</v>
      </c>
      <c r="BF24" s="78">
        <f t="shared" si="4"/>
        <v>14134.89</v>
      </c>
      <c r="BG24" s="78"/>
      <c r="HR24" s="16">
        <v>2</v>
      </c>
      <c r="HS24" s="16" t="s">
        <v>35</v>
      </c>
      <c r="HT24" s="16" t="s">
        <v>44</v>
      </c>
      <c r="HU24" s="16">
        <v>10</v>
      </c>
      <c r="HV24" s="16" t="s">
        <v>38</v>
      </c>
    </row>
    <row r="25" spans="1:230" s="15" customFormat="1" ht="65.25" customHeight="1">
      <c r="A25" s="64">
        <v>13</v>
      </c>
      <c r="B25" s="73" t="s">
        <v>314</v>
      </c>
      <c r="C25" s="76" t="s">
        <v>55</v>
      </c>
      <c r="D25" s="74">
        <v>72</v>
      </c>
      <c r="E25" s="75" t="s">
        <v>248</v>
      </c>
      <c r="F25" s="70">
        <v>1005.64</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0"/>
        <v>72406.08</v>
      </c>
      <c r="BB25" s="61">
        <f t="shared" si="1"/>
        <v>72406.08</v>
      </c>
      <c r="BC25" s="56" t="str">
        <f t="shared" si="2"/>
        <v>INR  Seventy Two Thousand Four Hundred &amp; Six  and Paise Eight Only</v>
      </c>
      <c r="BD25" s="70">
        <v>266</v>
      </c>
      <c r="BE25" s="78">
        <f t="shared" si="3"/>
        <v>300.9</v>
      </c>
      <c r="BF25" s="78">
        <f t="shared" si="4"/>
        <v>19152</v>
      </c>
      <c r="BG25" s="78"/>
      <c r="HR25" s="16">
        <v>3</v>
      </c>
      <c r="HS25" s="16" t="s">
        <v>46</v>
      </c>
      <c r="HT25" s="16" t="s">
        <v>47</v>
      </c>
      <c r="HU25" s="16">
        <v>10</v>
      </c>
      <c r="HV25" s="16" t="s">
        <v>38</v>
      </c>
    </row>
    <row r="26" spans="1:230" s="15" customFormat="1" ht="39.75" customHeight="1">
      <c r="A26" s="64">
        <v>14</v>
      </c>
      <c r="B26" s="73" t="s">
        <v>296</v>
      </c>
      <c r="C26" s="76" t="s">
        <v>56</v>
      </c>
      <c r="D26" s="74">
        <v>967</v>
      </c>
      <c r="E26" s="75" t="s">
        <v>247</v>
      </c>
      <c r="F26" s="70">
        <v>21.49</v>
      </c>
      <c r="G26" s="57"/>
      <c r="H26" s="47"/>
      <c r="I26" s="46" t="s">
        <v>39</v>
      </c>
      <c r="J26" s="48">
        <f>IF(I26="Less(-)",-1,1)</f>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0"/>
        <v>20780.83</v>
      </c>
      <c r="BB26" s="61">
        <f t="shared" si="1"/>
        <v>20780.83</v>
      </c>
      <c r="BC26" s="56" t="str">
        <f t="shared" si="2"/>
        <v>INR  Twenty Thousand Seven Hundred &amp; Eighty  and Paise Eighty Three Only</v>
      </c>
      <c r="BD26" s="70">
        <v>4737.22</v>
      </c>
      <c r="BE26" s="78">
        <f t="shared" si="3"/>
        <v>5358.74</v>
      </c>
      <c r="BF26" s="78">
        <f t="shared" si="4"/>
        <v>4580891.74</v>
      </c>
      <c r="BG26" s="78"/>
      <c r="HR26" s="16">
        <v>1.01</v>
      </c>
      <c r="HS26" s="16" t="s">
        <v>40</v>
      </c>
      <c r="HT26" s="16" t="s">
        <v>36</v>
      </c>
      <c r="HU26" s="16">
        <v>123.223</v>
      </c>
      <c r="HV26" s="16" t="s">
        <v>38</v>
      </c>
    </row>
    <row r="27" spans="1:230" s="15" customFormat="1" ht="52.5" customHeight="1">
      <c r="A27" s="64">
        <v>15</v>
      </c>
      <c r="B27" s="73" t="s">
        <v>315</v>
      </c>
      <c r="C27" s="76" t="s">
        <v>57</v>
      </c>
      <c r="D27" s="74">
        <v>773</v>
      </c>
      <c r="E27" s="75" t="s">
        <v>247</v>
      </c>
      <c r="F27" s="70">
        <v>56.56</v>
      </c>
      <c r="G27" s="57"/>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0"/>
        <v>43720.88</v>
      </c>
      <c r="BB27" s="61">
        <f t="shared" si="1"/>
        <v>43720.88</v>
      </c>
      <c r="BC27" s="56" t="str">
        <f t="shared" si="2"/>
        <v>INR  Forty Three Thousand Seven Hundred &amp; Twenty  and Paise Eighty Eight Only</v>
      </c>
      <c r="BD27" s="70">
        <v>5303.78</v>
      </c>
      <c r="BE27" s="78">
        <f t="shared" si="3"/>
        <v>5999.64</v>
      </c>
      <c r="BF27" s="78">
        <f t="shared" si="4"/>
        <v>4099821.94</v>
      </c>
      <c r="BG27" s="78"/>
      <c r="HR27" s="16">
        <v>1.01</v>
      </c>
      <c r="HS27" s="16" t="s">
        <v>40</v>
      </c>
      <c r="HT27" s="16" t="s">
        <v>36</v>
      </c>
      <c r="HU27" s="16">
        <v>123.223</v>
      </c>
      <c r="HV27" s="16" t="s">
        <v>38</v>
      </c>
    </row>
    <row r="28" spans="1:230" s="15" customFormat="1" ht="52.5" customHeight="1">
      <c r="A28" s="64">
        <v>16</v>
      </c>
      <c r="B28" s="73" t="s">
        <v>316</v>
      </c>
      <c r="C28" s="76" t="s">
        <v>58</v>
      </c>
      <c r="D28" s="74">
        <v>666</v>
      </c>
      <c r="E28" s="75" t="s">
        <v>247</v>
      </c>
      <c r="F28" s="70">
        <v>63.35</v>
      </c>
      <c r="G28" s="57"/>
      <c r="H28" s="47"/>
      <c r="I28" s="46" t="s">
        <v>39</v>
      </c>
      <c r="J28" s="48">
        <f t="shared" si="5"/>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0"/>
        <v>42191.1</v>
      </c>
      <c r="BB28" s="61">
        <f t="shared" si="1"/>
        <v>42191.1</v>
      </c>
      <c r="BC28" s="56" t="str">
        <f t="shared" si="2"/>
        <v>INR  Forty Two Thousand One Hundred &amp; Ninety One  and Paise Ten Only</v>
      </c>
      <c r="BD28" s="70">
        <v>5762</v>
      </c>
      <c r="BE28" s="78">
        <f t="shared" si="3"/>
        <v>6517.97</v>
      </c>
      <c r="BF28" s="78">
        <f t="shared" si="4"/>
        <v>3837492</v>
      </c>
      <c r="BG28" s="78"/>
      <c r="HR28" s="16"/>
      <c r="HS28" s="16"/>
      <c r="HT28" s="16"/>
      <c r="HU28" s="16"/>
      <c r="HV28" s="16"/>
    </row>
    <row r="29" spans="1:230" s="15" customFormat="1" ht="69" customHeight="1">
      <c r="A29" s="64">
        <v>17</v>
      </c>
      <c r="B29" s="73" t="s">
        <v>317</v>
      </c>
      <c r="C29" s="76" t="s">
        <v>59</v>
      </c>
      <c r="D29" s="74">
        <v>85</v>
      </c>
      <c r="E29" s="75" t="s">
        <v>248</v>
      </c>
      <c r="F29" s="70">
        <v>187.78</v>
      </c>
      <c r="G29" s="57"/>
      <c r="H29" s="47"/>
      <c r="I29" s="46" t="s">
        <v>39</v>
      </c>
      <c r="J29" s="48">
        <f t="shared" si="5"/>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0"/>
        <v>15961.3</v>
      </c>
      <c r="BB29" s="61">
        <f t="shared" si="1"/>
        <v>15961.3</v>
      </c>
      <c r="BC29" s="56" t="str">
        <f t="shared" si="2"/>
        <v>INR  Fifteen Thousand Nine Hundred &amp; Sixty One  and Paise Thirty Only</v>
      </c>
      <c r="BD29" s="70">
        <v>5857</v>
      </c>
      <c r="BE29" s="78">
        <f t="shared" si="3"/>
        <v>6625.44</v>
      </c>
      <c r="BF29" s="78">
        <f t="shared" si="4"/>
        <v>497845</v>
      </c>
      <c r="BG29" s="78"/>
      <c r="HR29" s="16"/>
      <c r="HS29" s="16"/>
      <c r="HT29" s="16"/>
      <c r="HU29" s="16"/>
      <c r="HV29" s="16"/>
    </row>
    <row r="30" spans="1:230" s="15" customFormat="1" ht="81.75" customHeight="1">
      <c r="A30" s="64">
        <v>18</v>
      </c>
      <c r="B30" s="73" t="s">
        <v>318</v>
      </c>
      <c r="C30" s="76" t="s">
        <v>60</v>
      </c>
      <c r="D30" s="74">
        <v>308</v>
      </c>
      <c r="E30" s="75" t="s">
        <v>247</v>
      </c>
      <c r="F30" s="70">
        <v>144.79</v>
      </c>
      <c r="G30" s="57"/>
      <c r="H30" s="47"/>
      <c r="I30" s="46" t="s">
        <v>39</v>
      </c>
      <c r="J30" s="48">
        <f t="shared" si="5"/>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0"/>
        <v>44595.32</v>
      </c>
      <c r="BB30" s="61">
        <f t="shared" si="1"/>
        <v>44595.32</v>
      </c>
      <c r="BC30" s="56" t="str">
        <f t="shared" si="2"/>
        <v>INR  Forty Four Thousand Five Hundred &amp; Ninety Five  and Paise Thirty Two Only</v>
      </c>
      <c r="BD30" s="70">
        <v>5952</v>
      </c>
      <c r="BE30" s="78">
        <f t="shared" si="3"/>
        <v>6732.9</v>
      </c>
      <c r="BF30" s="78">
        <f t="shared" si="4"/>
        <v>1833216</v>
      </c>
      <c r="BG30" s="78"/>
      <c r="HR30" s="16"/>
      <c r="HS30" s="16"/>
      <c r="HT30" s="16"/>
      <c r="HU30" s="16"/>
      <c r="HV30" s="16"/>
    </row>
    <row r="31" spans="1:230" s="15" customFormat="1" ht="77.25" customHeight="1">
      <c r="A31" s="64">
        <v>19</v>
      </c>
      <c r="B31" s="73" t="s">
        <v>319</v>
      </c>
      <c r="C31" s="76" t="s">
        <v>70</v>
      </c>
      <c r="D31" s="74">
        <v>247</v>
      </c>
      <c r="E31" s="75" t="s">
        <v>247</v>
      </c>
      <c r="F31" s="70">
        <v>149.32</v>
      </c>
      <c r="G31" s="57"/>
      <c r="H31" s="47"/>
      <c r="I31" s="46" t="s">
        <v>39</v>
      </c>
      <c r="J31" s="48">
        <f>IF(I31="Less(-)",-1,1)</f>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0"/>
        <v>36882.04</v>
      </c>
      <c r="BB31" s="61">
        <f t="shared" si="1"/>
        <v>36882.04</v>
      </c>
      <c r="BC31" s="56" t="str">
        <f t="shared" si="2"/>
        <v>INR  Thirty Six Thousand Eight Hundred &amp; Eighty Two  and Paise Four Only</v>
      </c>
      <c r="BD31" s="70">
        <v>6047</v>
      </c>
      <c r="BE31" s="78">
        <f t="shared" si="3"/>
        <v>6840.37</v>
      </c>
      <c r="BF31" s="78">
        <f t="shared" si="4"/>
        <v>1493609</v>
      </c>
      <c r="BG31" s="78"/>
      <c r="HR31" s="16"/>
      <c r="HS31" s="16"/>
      <c r="HT31" s="16"/>
      <c r="HU31" s="16"/>
      <c r="HV31" s="16"/>
    </row>
    <row r="32" spans="1:230" s="15" customFormat="1" ht="81.75" customHeight="1">
      <c r="A32" s="64">
        <v>20</v>
      </c>
      <c r="B32" s="73" t="s">
        <v>320</v>
      </c>
      <c r="C32" s="76" t="s">
        <v>71</v>
      </c>
      <c r="D32" s="74">
        <v>2220</v>
      </c>
      <c r="E32" s="75" t="s">
        <v>247</v>
      </c>
      <c r="F32" s="70">
        <v>186.65</v>
      </c>
      <c r="G32" s="57"/>
      <c r="H32" s="47"/>
      <c r="I32" s="46" t="s">
        <v>39</v>
      </c>
      <c r="J32" s="48">
        <f t="shared" si="5"/>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0"/>
        <v>414363</v>
      </c>
      <c r="BB32" s="61">
        <f t="shared" si="1"/>
        <v>414363</v>
      </c>
      <c r="BC32" s="56" t="str">
        <f t="shared" si="2"/>
        <v>INR  Four Lakh Fourteen Thousand Three Hundred &amp; Sixty Three  Only</v>
      </c>
      <c r="BD32" s="70">
        <v>6142</v>
      </c>
      <c r="BE32" s="78">
        <f t="shared" si="3"/>
        <v>6947.83</v>
      </c>
      <c r="BF32" s="78">
        <f t="shared" si="4"/>
        <v>13635240</v>
      </c>
      <c r="BG32" s="78"/>
      <c r="HR32" s="16"/>
      <c r="HS32" s="16"/>
      <c r="HT32" s="16"/>
      <c r="HU32" s="16"/>
      <c r="HV32" s="16"/>
    </row>
    <row r="33" spans="1:230" s="15" customFormat="1" ht="78" customHeight="1">
      <c r="A33" s="64">
        <v>21</v>
      </c>
      <c r="B33" s="73" t="s">
        <v>321</v>
      </c>
      <c r="C33" s="76" t="s">
        <v>72</v>
      </c>
      <c r="D33" s="74">
        <v>1450</v>
      </c>
      <c r="E33" s="75" t="s">
        <v>247</v>
      </c>
      <c r="F33" s="70">
        <v>191.17</v>
      </c>
      <c r="G33" s="57"/>
      <c r="H33" s="47"/>
      <c r="I33" s="46" t="s">
        <v>39</v>
      </c>
      <c r="J33" s="48">
        <f t="shared" si="5"/>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0"/>
        <v>277196.5</v>
      </c>
      <c r="BB33" s="61">
        <f t="shared" si="1"/>
        <v>277196.5</v>
      </c>
      <c r="BC33" s="56" t="str">
        <f t="shared" si="2"/>
        <v>INR  Two Lakh Seventy Seven Thousand One Hundred &amp; Ninety Six  and Paise Fifty Only</v>
      </c>
      <c r="BD33" s="70">
        <v>363</v>
      </c>
      <c r="BE33" s="78">
        <f t="shared" si="3"/>
        <v>410.63</v>
      </c>
      <c r="BF33" s="78">
        <f t="shared" si="4"/>
        <v>526350</v>
      </c>
      <c r="BG33" s="78"/>
      <c r="HR33" s="16"/>
      <c r="HS33" s="16"/>
      <c r="HT33" s="16"/>
      <c r="HU33" s="16"/>
      <c r="HV33" s="16"/>
    </row>
    <row r="34" spans="1:230" s="15" customFormat="1" ht="76.5" customHeight="1">
      <c r="A34" s="64">
        <v>22</v>
      </c>
      <c r="B34" s="73" t="s">
        <v>322</v>
      </c>
      <c r="C34" s="76" t="s">
        <v>73</v>
      </c>
      <c r="D34" s="74">
        <v>1810</v>
      </c>
      <c r="E34" s="75" t="s">
        <v>247</v>
      </c>
      <c r="F34" s="70">
        <v>162.89</v>
      </c>
      <c r="G34" s="57"/>
      <c r="H34" s="47"/>
      <c r="I34" s="46" t="s">
        <v>39</v>
      </c>
      <c r="J34" s="48">
        <f>IF(I34="Less(-)",-1,1)</f>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0"/>
        <v>294830.9</v>
      </c>
      <c r="BB34" s="61">
        <f t="shared" si="1"/>
        <v>294830.9</v>
      </c>
      <c r="BC34" s="56" t="str">
        <f t="shared" si="2"/>
        <v>INR  Two Lakh Ninety Four Thousand Eight Hundred &amp; Thirty  and Paise Ninety Only</v>
      </c>
      <c r="BD34" s="70">
        <v>381</v>
      </c>
      <c r="BE34" s="78">
        <f t="shared" si="3"/>
        <v>430.99</v>
      </c>
      <c r="BF34" s="78">
        <f t="shared" si="4"/>
        <v>689610</v>
      </c>
      <c r="BG34" s="78"/>
      <c r="HR34" s="16"/>
      <c r="HS34" s="16"/>
      <c r="HT34" s="16"/>
      <c r="HU34" s="16"/>
      <c r="HV34" s="16"/>
    </row>
    <row r="35" spans="1:230" s="15" customFormat="1" ht="73.5" customHeight="1">
      <c r="A35" s="64">
        <v>23</v>
      </c>
      <c r="B35" s="73" t="s">
        <v>323</v>
      </c>
      <c r="C35" s="76" t="s">
        <v>74</v>
      </c>
      <c r="D35" s="74">
        <v>1448</v>
      </c>
      <c r="E35" s="75" t="s">
        <v>247</v>
      </c>
      <c r="F35" s="70">
        <v>167.42</v>
      </c>
      <c r="G35" s="57"/>
      <c r="H35" s="47"/>
      <c r="I35" s="46" t="s">
        <v>39</v>
      </c>
      <c r="J35" s="48">
        <f t="shared" si="5"/>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0"/>
        <v>242424.16</v>
      </c>
      <c r="BB35" s="61">
        <f t="shared" si="1"/>
        <v>242424.16</v>
      </c>
      <c r="BC35" s="56" t="str">
        <f t="shared" si="2"/>
        <v>INR  Two Lakh Forty Two Thousand Four Hundred &amp; Twenty Four  and Paise Sixteen Only</v>
      </c>
      <c r="BD35" s="70">
        <v>399</v>
      </c>
      <c r="BE35" s="78">
        <f t="shared" si="3"/>
        <v>451.35</v>
      </c>
      <c r="BF35" s="78">
        <f t="shared" si="4"/>
        <v>577752</v>
      </c>
      <c r="BG35" s="78"/>
      <c r="HR35" s="16"/>
      <c r="HS35" s="16"/>
      <c r="HT35" s="16"/>
      <c r="HU35" s="16"/>
      <c r="HV35" s="16"/>
    </row>
    <row r="36" spans="1:230" s="15" customFormat="1" ht="68.25" customHeight="1">
      <c r="A36" s="64">
        <v>24</v>
      </c>
      <c r="B36" s="73" t="s">
        <v>324</v>
      </c>
      <c r="C36" s="76" t="s">
        <v>75</v>
      </c>
      <c r="D36" s="74">
        <v>4640</v>
      </c>
      <c r="E36" s="75" t="s">
        <v>247</v>
      </c>
      <c r="F36" s="70">
        <v>7.92</v>
      </c>
      <c r="G36" s="57"/>
      <c r="H36" s="47"/>
      <c r="I36" s="46" t="s">
        <v>39</v>
      </c>
      <c r="J36" s="48">
        <f t="shared" si="5"/>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0"/>
        <v>36748.8</v>
      </c>
      <c r="BB36" s="61">
        <f t="shared" si="1"/>
        <v>36748.8</v>
      </c>
      <c r="BC36" s="56" t="str">
        <f t="shared" si="2"/>
        <v>INR  Thirty Six Thousand Seven Hundred &amp; Forty Eight  and Paise Eighty Only</v>
      </c>
      <c r="BD36" s="70">
        <v>417</v>
      </c>
      <c r="BE36" s="78">
        <f t="shared" si="3"/>
        <v>471.71</v>
      </c>
      <c r="BF36" s="78">
        <f t="shared" si="4"/>
        <v>1934880</v>
      </c>
      <c r="BG36" s="78"/>
      <c r="HR36" s="16"/>
      <c r="HS36" s="16"/>
      <c r="HT36" s="16"/>
      <c r="HU36" s="16"/>
      <c r="HV36" s="16"/>
    </row>
    <row r="37" spans="1:230" s="15" customFormat="1" ht="81.75" customHeight="1">
      <c r="A37" s="64">
        <v>25</v>
      </c>
      <c r="B37" s="73" t="s">
        <v>325</v>
      </c>
      <c r="C37" s="76" t="s">
        <v>76</v>
      </c>
      <c r="D37" s="74">
        <v>27840</v>
      </c>
      <c r="E37" s="75" t="s">
        <v>247</v>
      </c>
      <c r="F37" s="70">
        <v>11.46</v>
      </c>
      <c r="G37" s="57"/>
      <c r="H37" s="47"/>
      <c r="I37" s="46" t="s">
        <v>39</v>
      </c>
      <c r="J37" s="48">
        <f t="shared" si="5"/>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0"/>
        <v>319046.4</v>
      </c>
      <c r="BB37" s="61">
        <f t="shared" si="1"/>
        <v>319046.4</v>
      </c>
      <c r="BC37" s="56" t="str">
        <f t="shared" si="2"/>
        <v>INR  Three Lakh Nineteen Thousand  &amp;Forty Six  and Paise Forty Only</v>
      </c>
      <c r="BD37" s="70">
        <v>435</v>
      </c>
      <c r="BE37" s="78">
        <f t="shared" si="3"/>
        <v>492.07</v>
      </c>
      <c r="BF37" s="78">
        <f t="shared" si="4"/>
        <v>12110400</v>
      </c>
      <c r="BG37" s="78"/>
      <c r="HR37" s="16"/>
      <c r="HS37" s="16"/>
      <c r="HT37" s="16"/>
      <c r="HU37" s="16"/>
      <c r="HV37" s="16"/>
    </row>
    <row r="38" spans="1:230" s="15" customFormat="1" ht="66" customHeight="1">
      <c r="A38" s="64">
        <v>26</v>
      </c>
      <c r="B38" s="73" t="s">
        <v>326</v>
      </c>
      <c r="C38" s="76" t="s">
        <v>77</v>
      </c>
      <c r="D38" s="74">
        <v>540</v>
      </c>
      <c r="E38" s="75" t="s">
        <v>247</v>
      </c>
      <c r="F38" s="70">
        <v>46.38</v>
      </c>
      <c r="G38" s="57"/>
      <c r="H38" s="47"/>
      <c r="I38" s="46" t="s">
        <v>39</v>
      </c>
      <c r="J38" s="48">
        <f t="shared" si="5"/>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0"/>
        <v>25045.2</v>
      </c>
      <c r="BB38" s="61">
        <f t="shared" si="1"/>
        <v>25045.2</v>
      </c>
      <c r="BC38" s="56" t="str">
        <f t="shared" si="2"/>
        <v>INR  Twenty Five Thousand  &amp;Forty Five  and Paise Twenty Only</v>
      </c>
      <c r="BD38" s="70">
        <v>59</v>
      </c>
      <c r="BE38" s="78">
        <f t="shared" si="3"/>
        <v>66.74</v>
      </c>
      <c r="BF38" s="78">
        <f t="shared" si="4"/>
        <v>31860</v>
      </c>
      <c r="BG38" s="78"/>
      <c r="HR38" s="16"/>
      <c r="HS38" s="16"/>
      <c r="HT38" s="16"/>
      <c r="HU38" s="16"/>
      <c r="HV38" s="16"/>
    </row>
    <row r="39" spans="1:230" s="15" customFormat="1" ht="60.75" customHeight="1">
      <c r="A39" s="64">
        <v>27</v>
      </c>
      <c r="B39" s="73" t="s">
        <v>327</v>
      </c>
      <c r="C39" s="76" t="s">
        <v>78</v>
      </c>
      <c r="D39" s="74">
        <v>35</v>
      </c>
      <c r="E39" s="75" t="s">
        <v>290</v>
      </c>
      <c r="F39" s="70">
        <v>177.6</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0"/>
        <v>6216</v>
      </c>
      <c r="BB39" s="61">
        <f t="shared" si="1"/>
        <v>6216</v>
      </c>
      <c r="BC39" s="56" t="str">
        <f t="shared" si="2"/>
        <v>INR  Six Thousand Two Hundred &amp; Sixteen  Only</v>
      </c>
      <c r="BD39" s="70">
        <v>71269</v>
      </c>
      <c r="BE39" s="78">
        <f t="shared" si="3"/>
        <v>80619.49</v>
      </c>
      <c r="BF39" s="78">
        <f t="shared" si="4"/>
        <v>2494415</v>
      </c>
      <c r="BG39" s="78"/>
      <c r="HR39" s="16"/>
      <c r="HS39" s="16"/>
      <c r="HT39" s="16"/>
      <c r="HU39" s="16"/>
      <c r="HV39" s="16"/>
    </row>
    <row r="40" spans="1:230" s="15" customFormat="1" ht="60.75" customHeight="1">
      <c r="A40" s="64">
        <v>28</v>
      </c>
      <c r="B40" s="73" t="s">
        <v>328</v>
      </c>
      <c r="C40" s="76" t="s">
        <v>79</v>
      </c>
      <c r="D40" s="74">
        <v>16</v>
      </c>
      <c r="E40" s="75" t="s">
        <v>290</v>
      </c>
      <c r="F40" s="70">
        <v>321.26</v>
      </c>
      <c r="G40" s="57"/>
      <c r="H40" s="47"/>
      <c r="I40" s="46" t="s">
        <v>39</v>
      </c>
      <c r="J40" s="48">
        <f t="shared" si="5"/>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0"/>
        <v>5140.16</v>
      </c>
      <c r="BB40" s="61">
        <f t="shared" si="1"/>
        <v>5140.16</v>
      </c>
      <c r="BC40" s="56" t="str">
        <f t="shared" si="2"/>
        <v>INR  Five Thousand One Hundred &amp; Forty  and Paise Sixteen Only</v>
      </c>
      <c r="BD40" s="70">
        <v>71699</v>
      </c>
      <c r="BE40" s="78">
        <f t="shared" si="3"/>
        <v>81105.91</v>
      </c>
      <c r="BF40" s="78">
        <f t="shared" si="4"/>
        <v>1147184</v>
      </c>
      <c r="BG40" s="78"/>
      <c r="HR40" s="16"/>
      <c r="HS40" s="16"/>
      <c r="HT40" s="16"/>
      <c r="HU40" s="16"/>
      <c r="HV40" s="16"/>
    </row>
    <row r="41" spans="1:230" s="15" customFormat="1" ht="44.25" customHeight="1">
      <c r="A41" s="64">
        <v>29</v>
      </c>
      <c r="B41" s="73" t="s">
        <v>329</v>
      </c>
      <c r="C41" s="76" t="s">
        <v>80</v>
      </c>
      <c r="D41" s="74">
        <v>540</v>
      </c>
      <c r="E41" s="75" t="s">
        <v>247</v>
      </c>
      <c r="F41" s="70">
        <v>15.88</v>
      </c>
      <c r="G41" s="57"/>
      <c r="H41" s="47"/>
      <c r="I41" s="46" t="s">
        <v>39</v>
      </c>
      <c r="J41" s="48">
        <f t="shared" si="5"/>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0"/>
        <v>8575.2</v>
      </c>
      <c r="BB41" s="61">
        <f t="shared" si="1"/>
        <v>8575.2</v>
      </c>
      <c r="BC41" s="56" t="str">
        <f t="shared" si="2"/>
        <v>INR  Eight Thousand Five Hundred &amp; Seventy Five  and Paise Twenty Only</v>
      </c>
      <c r="BD41" s="70">
        <v>72129</v>
      </c>
      <c r="BE41" s="78">
        <f t="shared" si="3"/>
        <v>81592.32</v>
      </c>
      <c r="BF41" s="78">
        <f t="shared" si="4"/>
        <v>38949660</v>
      </c>
      <c r="BG41" s="78"/>
      <c r="HR41" s="16"/>
      <c r="HS41" s="16"/>
      <c r="HT41" s="16"/>
      <c r="HU41" s="16"/>
      <c r="HV41" s="16"/>
    </row>
    <row r="42" spans="1:230" s="15" customFormat="1" ht="105" customHeight="1">
      <c r="A42" s="64">
        <v>30</v>
      </c>
      <c r="B42" s="73" t="s">
        <v>330</v>
      </c>
      <c r="C42" s="76" t="s">
        <v>81</v>
      </c>
      <c r="D42" s="74">
        <v>540</v>
      </c>
      <c r="E42" s="75" t="s">
        <v>247</v>
      </c>
      <c r="F42" s="70">
        <v>117.64</v>
      </c>
      <c r="G42" s="57"/>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0"/>
        <v>63525.6</v>
      </c>
      <c r="BB42" s="61">
        <f t="shared" si="1"/>
        <v>63525.6</v>
      </c>
      <c r="BC42" s="56" t="str">
        <f t="shared" si="2"/>
        <v>INR  Sixty Three Thousand Five Hundred &amp; Twenty Five  and Paise Sixty Only</v>
      </c>
      <c r="BD42" s="70">
        <v>72559</v>
      </c>
      <c r="BE42" s="78">
        <f t="shared" si="3"/>
        <v>82078.74</v>
      </c>
      <c r="BF42" s="78">
        <f t="shared" si="4"/>
        <v>39181860</v>
      </c>
      <c r="BG42" s="78"/>
      <c r="HR42" s="16"/>
      <c r="HS42" s="16"/>
      <c r="HT42" s="16"/>
      <c r="HU42" s="16"/>
      <c r="HV42" s="16"/>
    </row>
    <row r="43" spans="1:230" s="15" customFormat="1" ht="74.25" customHeight="1">
      <c r="A43" s="64">
        <v>31</v>
      </c>
      <c r="B43" s="73" t="s">
        <v>331</v>
      </c>
      <c r="C43" s="76" t="s">
        <v>82</v>
      </c>
      <c r="D43" s="74">
        <v>76</v>
      </c>
      <c r="E43" s="75" t="s">
        <v>247</v>
      </c>
      <c r="F43" s="70">
        <v>911.75</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0"/>
        <v>69293</v>
      </c>
      <c r="BB43" s="61">
        <f t="shared" si="1"/>
        <v>69293</v>
      </c>
      <c r="BC43" s="56" t="str">
        <f t="shared" si="2"/>
        <v>INR  Sixty Nine Thousand Two Hundred &amp; Ninety Three  Only</v>
      </c>
      <c r="BD43" s="70">
        <v>72989</v>
      </c>
      <c r="BE43" s="78">
        <f t="shared" si="3"/>
        <v>82565.16</v>
      </c>
      <c r="BF43" s="78">
        <f t="shared" si="4"/>
        <v>5547164</v>
      </c>
      <c r="BG43" s="78"/>
      <c r="HR43" s="16"/>
      <c r="HS43" s="16"/>
      <c r="HT43" s="16"/>
      <c r="HU43" s="16"/>
      <c r="HV43" s="16"/>
    </row>
    <row r="44" spans="1:230" s="15" customFormat="1" ht="63.75" customHeight="1">
      <c r="A44" s="64">
        <v>32</v>
      </c>
      <c r="B44" s="73" t="s">
        <v>332</v>
      </c>
      <c r="C44" s="76" t="s">
        <v>83</v>
      </c>
      <c r="D44" s="74">
        <v>30</v>
      </c>
      <c r="E44" s="75" t="s">
        <v>290</v>
      </c>
      <c r="F44" s="70">
        <v>507.91</v>
      </c>
      <c r="G44" s="57"/>
      <c r="H44" s="47"/>
      <c r="I44" s="46" t="s">
        <v>39</v>
      </c>
      <c r="J44" s="48">
        <f t="shared" si="5"/>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0"/>
        <v>15237.3</v>
      </c>
      <c r="BB44" s="61">
        <f t="shared" si="1"/>
        <v>15237.3</v>
      </c>
      <c r="BC44" s="56" t="str">
        <f t="shared" si="2"/>
        <v>INR  Fifteen Thousand Two Hundred &amp; Thirty Seven  and Paise Thirty Only</v>
      </c>
      <c r="BD44" s="70">
        <v>4243</v>
      </c>
      <c r="BE44" s="78">
        <f t="shared" si="3"/>
        <v>4799.68</v>
      </c>
      <c r="BF44" s="78">
        <f t="shared" si="4"/>
        <v>127290</v>
      </c>
      <c r="BG44" s="78"/>
      <c r="HR44" s="16"/>
      <c r="HS44" s="16"/>
      <c r="HT44" s="16"/>
      <c r="HU44" s="16"/>
      <c r="HV44" s="16"/>
    </row>
    <row r="45" spans="1:230" s="15" customFormat="1" ht="274.5" customHeight="1">
      <c r="A45" s="64">
        <v>33</v>
      </c>
      <c r="B45" s="73" t="s">
        <v>333</v>
      </c>
      <c r="C45" s="76" t="s">
        <v>84</v>
      </c>
      <c r="D45" s="74">
        <v>540</v>
      </c>
      <c r="E45" s="75" t="s">
        <v>301</v>
      </c>
      <c r="F45" s="70">
        <v>350.67</v>
      </c>
      <c r="G45" s="57"/>
      <c r="H45" s="47"/>
      <c r="I45" s="46" t="s">
        <v>39</v>
      </c>
      <c r="J45" s="48">
        <f>IF(I45="Less(-)",-1,1)</f>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0"/>
        <v>189361.8</v>
      </c>
      <c r="BB45" s="61">
        <f t="shared" si="1"/>
        <v>189361.8</v>
      </c>
      <c r="BC45" s="56" t="str">
        <f t="shared" si="2"/>
        <v>INR  One Lakh Eighty Nine Thousand Three Hundred &amp; Sixty One  and Paise Eighty Only</v>
      </c>
      <c r="BD45" s="70">
        <v>4466</v>
      </c>
      <c r="BE45" s="78">
        <f t="shared" si="3"/>
        <v>5051.94</v>
      </c>
      <c r="BF45" s="78">
        <f t="shared" si="4"/>
        <v>2411640</v>
      </c>
      <c r="BG45" s="78"/>
      <c r="HR45" s="16"/>
      <c r="HS45" s="16"/>
      <c r="HT45" s="16"/>
      <c r="HU45" s="16"/>
      <c r="HV45" s="16"/>
    </row>
    <row r="46" spans="1:230" s="15" customFormat="1" ht="237.75" customHeight="1">
      <c r="A46" s="64">
        <v>34</v>
      </c>
      <c r="B46" s="73" t="s">
        <v>334</v>
      </c>
      <c r="C46" s="76" t="s">
        <v>85</v>
      </c>
      <c r="D46" s="74">
        <v>3.3</v>
      </c>
      <c r="E46" s="75" t="s">
        <v>516</v>
      </c>
      <c r="F46" s="70">
        <v>82522.17</v>
      </c>
      <c r="G46" s="57"/>
      <c r="H46" s="47"/>
      <c r="I46" s="46" t="s">
        <v>39</v>
      </c>
      <c r="J46" s="48">
        <f t="shared" si="5"/>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0"/>
        <v>272323.16</v>
      </c>
      <c r="BB46" s="61">
        <f t="shared" si="1"/>
        <v>272323.16</v>
      </c>
      <c r="BC46" s="56" t="str">
        <f t="shared" si="2"/>
        <v>INR  Two Lakh Seventy Two Thousand Three Hundred &amp; Twenty Three  and Paise Sixteen Only</v>
      </c>
      <c r="BD46" s="70">
        <v>4577</v>
      </c>
      <c r="BE46" s="78">
        <f t="shared" si="3"/>
        <v>5177.5</v>
      </c>
      <c r="BF46" s="78">
        <f t="shared" si="4"/>
        <v>15104.1</v>
      </c>
      <c r="BG46" s="78"/>
      <c r="HR46" s="16"/>
      <c r="HS46" s="16"/>
      <c r="HT46" s="16"/>
      <c r="HU46" s="16"/>
      <c r="HV46" s="16"/>
    </row>
    <row r="47" spans="1:230" s="15" customFormat="1" ht="40.5" customHeight="1">
      <c r="A47" s="64">
        <v>35</v>
      </c>
      <c r="B47" s="73" t="s">
        <v>335</v>
      </c>
      <c r="C47" s="76" t="s">
        <v>86</v>
      </c>
      <c r="D47" s="74">
        <v>8</v>
      </c>
      <c r="E47" s="75" t="s">
        <v>250</v>
      </c>
      <c r="F47" s="70">
        <v>2294.07</v>
      </c>
      <c r="G47" s="57"/>
      <c r="H47" s="47"/>
      <c r="I47" s="46" t="s">
        <v>39</v>
      </c>
      <c r="J47" s="48">
        <f t="shared" si="5"/>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0"/>
        <v>18352.56</v>
      </c>
      <c r="BB47" s="61">
        <f t="shared" si="1"/>
        <v>18352.56</v>
      </c>
      <c r="BC47" s="56" t="str">
        <f t="shared" si="2"/>
        <v>INR  Eighteen Thousand Three Hundred &amp; Fifty Two  and Paise Fifty Six Only</v>
      </c>
      <c r="BD47" s="70">
        <v>4688</v>
      </c>
      <c r="BE47" s="78">
        <f t="shared" si="3"/>
        <v>5303.07</v>
      </c>
      <c r="BF47" s="78">
        <f t="shared" si="4"/>
        <v>37504</v>
      </c>
      <c r="BG47" s="78"/>
      <c r="HR47" s="16"/>
      <c r="HS47" s="16"/>
      <c r="HT47" s="16"/>
      <c r="HU47" s="16"/>
      <c r="HV47" s="16"/>
    </row>
    <row r="48" spans="1:230" s="15" customFormat="1" ht="49.5" customHeight="1">
      <c r="A48" s="64">
        <v>36</v>
      </c>
      <c r="B48" s="73" t="s">
        <v>336</v>
      </c>
      <c r="C48" s="76" t="s">
        <v>87</v>
      </c>
      <c r="D48" s="74">
        <v>33</v>
      </c>
      <c r="E48" s="75" t="s">
        <v>303</v>
      </c>
      <c r="F48" s="70">
        <v>222.85</v>
      </c>
      <c r="G48" s="57"/>
      <c r="H48" s="47"/>
      <c r="I48" s="46" t="s">
        <v>39</v>
      </c>
      <c r="J48" s="48">
        <f t="shared" si="5"/>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0"/>
        <v>7354.05</v>
      </c>
      <c r="BB48" s="61">
        <f t="shared" si="1"/>
        <v>7354.05</v>
      </c>
      <c r="BC48" s="56" t="str">
        <f t="shared" si="2"/>
        <v>INR  Seven Thousand Three Hundred &amp; Fifty Four  and Paise Five Only</v>
      </c>
      <c r="BD48" s="70">
        <v>4799</v>
      </c>
      <c r="BE48" s="78">
        <f t="shared" si="3"/>
        <v>5428.63</v>
      </c>
      <c r="BF48" s="78">
        <f t="shared" si="4"/>
        <v>158367</v>
      </c>
      <c r="BG48" s="78"/>
      <c r="HR48" s="16"/>
      <c r="HS48" s="16"/>
      <c r="HT48" s="16"/>
      <c r="HU48" s="16"/>
      <c r="HV48" s="16"/>
    </row>
    <row r="49" spans="1:230" s="15" customFormat="1" ht="78.75" customHeight="1">
      <c r="A49" s="64">
        <v>37</v>
      </c>
      <c r="B49" s="73" t="s">
        <v>337</v>
      </c>
      <c r="C49" s="76" t="s">
        <v>88</v>
      </c>
      <c r="D49" s="74">
        <v>67</v>
      </c>
      <c r="E49" s="75" t="s">
        <v>247</v>
      </c>
      <c r="F49" s="70">
        <v>101.81</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0"/>
        <v>6821.27</v>
      </c>
      <c r="BB49" s="61">
        <f t="shared" si="1"/>
        <v>6821.27</v>
      </c>
      <c r="BC49" s="56" t="str">
        <f t="shared" si="2"/>
        <v>INR  Six Thousand Eight Hundred &amp; Twenty One  and Paise Twenty Seven Only</v>
      </c>
      <c r="BD49" s="70">
        <v>4910</v>
      </c>
      <c r="BE49" s="78">
        <f t="shared" si="3"/>
        <v>5554.19</v>
      </c>
      <c r="BF49" s="78">
        <f t="shared" si="4"/>
        <v>328970</v>
      </c>
      <c r="BG49" s="78"/>
      <c r="HR49" s="16"/>
      <c r="HS49" s="16"/>
      <c r="HT49" s="16"/>
      <c r="HU49" s="16"/>
      <c r="HV49" s="16"/>
    </row>
    <row r="50" spans="1:230" s="15" customFormat="1" ht="57.75" customHeight="1">
      <c r="A50" s="64">
        <v>38</v>
      </c>
      <c r="B50" s="73" t="s">
        <v>338</v>
      </c>
      <c r="C50" s="76" t="s">
        <v>89</v>
      </c>
      <c r="D50" s="74">
        <v>290</v>
      </c>
      <c r="E50" s="75" t="s">
        <v>247</v>
      </c>
      <c r="F50" s="70">
        <v>349.54</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0"/>
        <v>101366.6</v>
      </c>
      <c r="BB50" s="61">
        <f t="shared" si="1"/>
        <v>101366.6</v>
      </c>
      <c r="BC50" s="56" t="str">
        <f t="shared" si="2"/>
        <v>INR  One Lakh One Thousand Three Hundred &amp; Sixty Six  and Paise Sixty Only</v>
      </c>
      <c r="BD50" s="70">
        <v>592</v>
      </c>
      <c r="BE50" s="78">
        <f t="shared" si="3"/>
        <v>669.67</v>
      </c>
      <c r="BF50" s="78">
        <f t="shared" si="4"/>
        <v>171680</v>
      </c>
      <c r="BG50" s="78"/>
      <c r="HR50" s="16"/>
      <c r="HS50" s="16"/>
      <c r="HT50" s="16"/>
      <c r="HU50" s="16"/>
      <c r="HV50" s="16"/>
    </row>
    <row r="51" spans="1:230" s="15" customFormat="1" ht="87" customHeight="1">
      <c r="A51" s="64">
        <v>39</v>
      </c>
      <c r="B51" s="73" t="s">
        <v>339</v>
      </c>
      <c r="C51" s="76" t="s">
        <v>90</v>
      </c>
      <c r="D51" s="74">
        <v>942</v>
      </c>
      <c r="E51" s="75" t="s">
        <v>247</v>
      </c>
      <c r="F51" s="70">
        <v>887.99</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0"/>
        <v>836486.58</v>
      </c>
      <c r="BB51" s="61">
        <f t="shared" si="1"/>
        <v>836486.58</v>
      </c>
      <c r="BC51" s="56" t="str">
        <f t="shared" si="2"/>
        <v>INR  Eight Lakh Thirty Six Thousand Four Hundred &amp; Eighty Six  and Paise Fifty Eight Only</v>
      </c>
      <c r="BD51" s="70">
        <v>604</v>
      </c>
      <c r="BE51" s="78">
        <f t="shared" si="3"/>
        <v>683.24</v>
      </c>
      <c r="BF51" s="78">
        <f t="shared" si="4"/>
        <v>568968</v>
      </c>
      <c r="BG51" s="78"/>
      <c r="HR51" s="16"/>
      <c r="HS51" s="16"/>
      <c r="HT51" s="16"/>
      <c r="HU51" s="16"/>
      <c r="HV51" s="16"/>
    </row>
    <row r="52" spans="1:230" s="15" customFormat="1" ht="87" customHeight="1">
      <c r="A52" s="64">
        <v>40</v>
      </c>
      <c r="B52" s="73" t="s">
        <v>340</v>
      </c>
      <c r="C52" s="76" t="s">
        <v>91</v>
      </c>
      <c r="D52" s="74">
        <v>1060</v>
      </c>
      <c r="E52" s="75" t="s">
        <v>517</v>
      </c>
      <c r="F52" s="70">
        <v>98.41</v>
      </c>
      <c r="G52" s="57"/>
      <c r="H52" s="47"/>
      <c r="I52" s="46" t="s">
        <v>39</v>
      </c>
      <c r="J52" s="48">
        <f t="shared" si="5"/>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0"/>
        <v>104314.6</v>
      </c>
      <c r="BB52" s="61">
        <f t="shared" si="1"/>
        <v>104314.6</v>
      </c>
      <c r="BC52" s="56" t="str">
        <f t="shared" si="2"/>
        <v>INR  One Lakh Four Thousand Three Hundred &amp; Fourteen  and Paise Sixty Only</v>
      </c>
      <c r="BD52" s="70">
        <v>616</v>
      </c>
      <c r="BE52" s="78">
        <f t="shared" si="3"/>
        <v>696.82</v>
      </c>
      <c r="BF52" s="78">
        <f t="shared" si="4"/>
        <v>652960</v>
      </c>
      <c r="BG52" s="78"/>
      <c r="HR52" s="16"/>
      <c r="HS52" s="16"/>
      <c r="HT52" s="16"/>
      <c r="HU52" s="16"/>
      <c r="HV52" s="16"/>
    </row>
    <row r="53" spans="1:230" s="15" customFormat="1" ht="38.25" customHeight="1">
      <c r="A53" s="64">
        <v>41</v>
      </c>
      <c r="B53" s="73" t="s">
        <v>341</v>
      </c>
      <c r="C53" s="76" t="s">
        <v>92</v>
      </c>
      <c r="D53" s="74">
        <v>8</v>
      </c>
      <c r="E53" s="75" t="s">
        <v>248</v>
      </c>
      <c r="F53" s="70">
        <v>314.47</v>
      </c>
      <c r="G53" s="57"/>
      <c r="H53" s="47"/>
      <c r="I53" s="46" t="s">
        <v>39</v>
      </c>
      <c r="J53" s="48">
        <f t="shared" si="5"/>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0"/>
        <v>2515.76</v>
      </c>
      <c r="BB53" s="61">
        <f t="shared" si="1"/>
        <v>2515.76</v>
      </c>
      <c r="BC53" s="56" t="str">
        <f t="shared" si="2"/>
        <v>INR  Two Thousand Five Hundred &amp; Fifteen  and Paise Seventy Six Only</v>
      </c>
      <c r="BD53" s="70">
        <v>628</v>
      </c>
      <c r="BE53" s="78">
        <f t="shared" si="3"/>
        <v>710.39</v>
      </c>
      <c r="BF53" s="78">
        <f t="shared" si="4"/>
        <v>5024</v>
      </c>
      <c r="BG53" s="78"/>
      <c r="HR53" s="16"/>
      <c r="HS53" s="16"/>
      <c r="HT53" s="16"/>
      <c r="HU53" s="16"/>
      <c r="HV53" s="16"/>
    </row>
    <row r="54" spans="1:230" s="15" customFormat="1" ht="32.25" customHeight="1">
      <c r="A54" s="64">
        <v>42</v>
      </c>
      <c r="B54" s="73" t="s">
        <v>342</v>
      </c>
      <c r="C54" s="76" t="s">
        <v>93</v>
      </c>
      <c r="D54" s="74">
        <v>1550</v>
      </c>
      <c r="E54" s="75" t="s">
        <v>247</v>
      </c>
      <c r="F54" s="70">
        <v>42.99</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0"/>
        <v>66634.5</v>
      </c>
      <c r="BB54" s="61">
        <f t="shared" si="1"/>
        <v>66634.5</v>
      </c>
      <c r="BC54" s="56" t="str">
        <f t="shared" si="2"/>
        <v>INR  Sixty Six Thousand Six Hundred &amp; Thirty Four  and Paise Fifty Only</v>
      </c>
      <c r="BD54" s="70">
        <v>640</v>
      </c>
      <c r="BE54" s="78">
        <f t="shared" si="3"/>
        <v>723.97</v>
      </c>
      <c r="BF54" s="78">
        <f t="shared" si="4"/>
        <v>992000</v>
      </c>
      <c r="BG54" s="78"/>
      <c r="HR54" s="16"/>
      <c r="HS54" s="16"/>
      <c r="HT54" s="16"/>
      <c r="HU54" s="16"/>
      <c r="HV54" s="16"/>
    </row>
    <row r="55" spans="1:230" s="15" customFormat="1" ht="46.5" customHeight="1">
      <c r="A55" s="64">
        <v>43</v>
      </c>
      <c r="B55" s="73" t="s">
        <v>343</v>
      </c>
      <c r="C55" s="76" t="s">
        <v>94</v>
      </c>
      <c r="D55" s="74">
        <v>24</v>
      </c>
      <c r="E55" s="75" t="s">
        <v>247</v>
      </c>
      <c r="F55" s="70">
        <v>428.72</v>
      </c>
      <c r="G55" s="57"/>
      <c r="H55" s="47"/>
      <c r="I55" s="46" t="s">
        <v>39</v>
      </c>
      <c r="J55" s="48">
        <f t="shared" si="5"/>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0"/>
        <v>10289.28</v>
      </c>
      <c r="BB55" s="61">
        <f t="shared" si="1"/>
        <v>10289.28</v>
      </c>
      <c r="BC55" s="56" t="str">
        <f t="shared" si="2"/>
        <v>INR  Ten Thousand Two Hundred &amp; Eighty Nine  and Paise Twenty Eight Only</v>
      </c>
      <c r="BD55" s="70">
        <v>175</v>
      </c>
      <c r="BE55" s="78">
        <f t="shared" si="3"/>
        <v>197.96</v>
      </c>
      <c r="BF55" s="78">
        <f t="shared" si="4"/>
        <v>4200</v>
      </c>
      <c r="BG55" s="78"/>
      <c r="HR55" s="16"/>
      <c r="HS55" s="16"/>
      <c r="HT55" s="16"/>
      <c r="HU55" s="16"/>
      <c r="HV55" s="16"/>
    </row>
    <row r="56" spans="1:230" s="15" customFormat="1" ht="22.5" customHeight="1">
      <c r="A56" s="64">
        <v>44</v>
      </c>
      <c r="B56" s="73" t="s">
        <v>344</v>
      </c>
      <c r="C56" s="76" t="s">
        <v>95</v>
      </c>
      <c r="D56" s="74">
        <v>24</v>
      </c>
      <c r="E56" s="75" t="s">
        <v>247</v>
      </c>
      <c r="F56" s="70">
        <v>19.23</v>
      </c>
      <c r="G56" s="57"/>
      <c r="H56" s="47"/>
      <c r="I56" s="46" t="s">
        <v>39</v>
      </c>
      <c r="J56" s="48">
        <f t="shared" si="5"/>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0"/>
        <v>461.52</v>
      </c>
      <c r="BB56" s="61">
        <f t="shared" si="1"/>
        <v>461.52</v>
      </c>
      <c r="BC56" s="56" t="str">
        <f t="shared" si="2"/>
        <v>INR  Four Hundred &amp; Sixty One  and Paise Fifty Two Only</v>
      </c>
      <c r="BD56" s="70">
        <v>75572</v>
      </c>
      <c r="BE56" s="78">
        <f t="shared" si="3"/>
        <v>85487.05</v>
      </c>
      <c r="BF56" s="78">
        <f t="shared" si="4"/>
        <v>1813728</v>
      </c>
      <c r="BG56" s="78"/>
      <c r="HR56" s="16"/>
      <c r="HS56" s="16"/>
      <c r="HT56" s="16"/>
      <c r="HU56" s="16"/>
      <c r="HV56" s="16"/>
    </row>
    <row r="57" spans="1:230" s="15" customFormat="1" ht="60" customHeight="1">
      <c r="A57" s="64">
        <v>45</v>
      </c>
      <c r="B57" s="73" t="s">
        <v>345</v>
      </c>
      <c r="C57" s="76" t="s">
        <v>96</v>
      </c>
      <c r="D57" s="74">
        <v>660</v>
      </c>
      <c r="E57" s="75" t="s">
        <v>250</v>
      </c>
      <c r="F57" s="70">
        <v>144.79</v>
      </c>
      <c r="G57" s="57"/>
      <c r="H57" s="47"/>
      <c r="I57" s="46" t="s">
        <v>39</v>
      </c>
      <c r="J57" s="48">
        <f t="shared" si="5"/>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0"/>
        <v>95561.4</v>
      </c>
      <c r="BB57" s="61">
        <f t="shared" si="1"/>
        <v>95561.4</v>
      </c>
      <c r="BC57" s="56" t="str">
        <f t="shared" si="2"/>
        <v>INR  Ninety Five Thousand Five Hundred &amp; Sixty One  and Paise Forty Only</v>
      </c>
      <c r="BD57" s="70">
        <v>75772</v>
      </c>
      <c r="BE57" s="78">
        <f t="shared" si="3"/>
        <v>85713.29</v>
      </c>
      <c r="BF57" s="78">
        <f t="shared" si="4"/>
        <v>50009520</v>
      </c>
      <c r="BG57" s="78"/>
      <c r="HR57" s="16"/>
      <c r="HS57" s="16"/>
      <c r="HT57" s="16"/>
      <c r="HU57" s="16"/>
      <c r="HV57" s="16"/>
    </row>
    <row r="58" spans="1:230" s="15" customFormat="1" ht="81" customHeight="1">
      <c r="A58" s="64">
        <v>46</v>
      </c>
      <c r="B58" s="73" t="s">
        <v>346</v>
      </c>
      <c r="C58" s="76" t="s">
        <v>97</v>
      </c>
      <c r="D58" s="74">
        <v>170</v>
      </c>
      <c r="E58" s="75" t="s">
        <v>247</v>
      </c>
      <c r="F58" s="70">
        <v>134.61</v>
      </c>
      <c r="G58" s="57"/>
      <c r="H58" s="47"/>
      <c r="I58" s="46" t="s">
        <v>39</v>
      </c>
      <c r="J58" s="48">
        <f t="shared" si="5"/>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0"/>
        <v>22883.7</v>
      </c>
      <c r="BB58" s="61">
        <f t="shared" si="1"/>
        <v>22883.7</v>
      </c>
      <c r="BC58" s="56" t="str">
        <f t="shared" si="2"/>
        <v>INR  Twenty Two Thousand Eight Hundred &amp; Eighty Three  and Paise Seventy Only</v>
      </c>
      <c r="BD58" s="70">
        <v>75972</v>
      </c>
      <c r="BE58" s="78">
        <f t="shared" si="3"/>
        <v>85939.53</v>
      </c>
      <c r="BF58" s="78">
        <f t="shared" si="4"/>
        <v>12915240</v>
      </c>
      <c r="BG58" s="78"/>
      <c r="HR58" s="16"/>
      <c r="HS58" s="16"/>
      <c r="HT58" s="16"/>
      <c r="HU58" s="16"/>
      <c r="HV58" s="16"/>
    </row>
    <row r="59" spans="1:230" s="15" customFormat="1" ht="96.75" customHeight="1">
      <c r="A59" s="64">
        <v>47</v>
      </c>
      <c r="B59" s="73" t="s">
        <v>347</v>
      </c>
      <c r="C59" s="76" t="s">
        <v>98</v>
      </c>
      <c r="D59" s="74">
        <v>85</v>
      </c>
      <c r="E59" s="75" t="s">
        <v>247</v>
      </c>
      <c r="F59" s="70">
        <v>142.53</v>
      </c>
      <c r="G59" s="57"/>
      <c r="H59" s="47"/>
      <c r="I59" s="46" t="s">
        <v>39</v>
      </c>
      <c r="J59" s="48">
        <f t="shared" si="5"/>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0"/>
        <v>12115.05</v>
      </c>
      <c r="BB59" s="61">
        <f t="shared" si="1"/>
        <v>12115.05</v>
      </c>
      <c r="BC59" s="56" t="str">
        <f t="shared" si="2"/>
        <v>INR  Twelve Thousand One Hundred &amp; Fifteen  and Paise Five Only</v>
      </c>
      <c r="BD59" s="70">
        <v>76172</v>
      </c>
      <c r="BE59" s="78">
        <f t="shared" si="3"/>
        <v>86165.77</v>
      </c>
      <c r="BF59" s="78">
        <f t="shared" si="4"/>
        <v>6474620</v>
      </c>
      <c r="BG59" s="78"/>
      <c r="HR59" s="16"/>
      <c r="HS59" s="16"/>
      <c r="HT59" s="16"/>
      <c r="HU59" s="16"/>
      <c r="HV59" s="16"/>
    </row>
    <row r="60" spans="1:230" s="15" customFormat="1" ht="34.5" customHeight="1">
      <c r="A60" s="64">
        <v>48</v>
      </c>
      <c r="B60" s="73" t="s">
        <v>348</v>
      </c>
      <c r="C60" s="76" t="s">
        <v>99</v>
      </c>
      <c r="D60" s="74">
        <v>113</v>
      </c>
      <c r="E60" s="75" t="s">
        <v>247</v>
      </c>
      <c r="F60" s="70">
        <v>88.23</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0"/>
        <v>9969.99</v>
      </c>
      <c r="BB60" s="61">
        <f t="shared" si="1"/>
        <v>9969.99</v>
      </c>
      <c r="BC60" s="56" t="str">
        <f t="shared" si="2"/>
        <v>INR  Nine Thousand Nine Hundred &amp; Sixty Nine  and Paise Ninety Nine Only</v>
      </c>
      <c r="BD60" s="70">
        <v>76372</v>
      </c>
      <c r="BE60" s="78">
        <f t="shared" si="3"/>
        <v>86392.01</v>
      </c>
      <c r="BF60" s="78">
        <f t="shared" si="4"/>
        <v>8630036</v>
      </c>
      <c r="BG60" s="78"/>
      <c r="HR60" s="16"/>
      <c r="HS60" s="16"/>
      <c r="HT60" s="16"/>
      <c r="HU60" s="16"/>
      <c r="HV60" s="16"/>
    </row>
    <row r="61" spans="1:230" s="15" customFormat="1" ht="73.5" customHeight="1">
      <c r="A61" s="64">
        <v>49</v>
      </c>
      <c r="B61" s="73" t="s">
        <v>349</v>
      </c>
      <c r="C61" s="76" t="s">
        <v>100</v>
      </c>
      <c r="D61" s="74">
        <v>450</v>
      </c>
      <c r="E61" s="75" t="s">
        <v>290</v>
      </c>
      <c r="F61" s="70">
        <v>20.36</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0"/>
        <v>9162</v>
      </c>
      <c r="BB61" s="61">
        <f t="shared" si="1"/>
        <v>9162</v>
      </c>
      <c r="BC61" s="56" t="str">
        <f t="shared" si="2"/>
        <v>INR  Nine Thousand One Hundred &amp; Sixty Two  Only</v>
      </c>
      <c r="BD61" s="70">
        <v>2659</v>
      </c>
      <c r="BE61" s="78">
        <f t="shared" si="3"/>
        <v>3007.86</v>
      </c>
      <c r="BF61" s="78">
        <f t="shared" si="4"/>
        <v>1196550</v>
      </c>
      <c r="BG61" s="78"/>
      <c r="HR61" s="16"/>
      <c r="HS61" s="16"/>
      <c r="HT61" s="16"/>
      <c r="HU61" s="16"/>
      <c r="HV61" s="16"/>
    </row>
    <row r="62" spans="1:230" s="15" customFormat="1" ht="73.5" customHeight="1">
      <c r="A62" s="64">
        <v>50</v>
      </c>
      <c r="B62" s="73" t="s">
        <v>350</v>
      </c>
      <c r="C62" s="76" t="s">
        <v>101</v>
      </c>
      <c r="D62" s="74">
        <v>320</v>
      </c>
      <c r="E62" s="75" t="s">
        <v>290</v>
      </c>
      <c r="F62" s="70">
        <v>20.67</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0"/>
        <v>6614.4</v>
      </c>
      <c r="BB62" s="61">
        <f t="shared" si="1"/>
        <v>6614.4</v>
      </c>
      <c r="BC62" s="56" t="str">
        <f t="shared" si="2"/>
        <v>INR  Six Thousand Six Hundred &amp; Fourteen  and Paise Forty Only</v>
      </c>
      <c r="BD62" s="70">
        <v>2673</v>
      </c>
      <c r="BE62" s="78">
        <f t="shared" si="3"/>
        <v>3023.7</v>
      </c>
      <c r="BF62" s="78">
        <f t="shared" si="4"/>
        <v>855360</v>
      </c>
      <c r="BG62" s="78"/>
      <c r="HR62" s="16"/>
      <c r="HS62" s="16"/>
      <c r="HT62" s="16"/>
      <c r="HU62" s="16"/>
      <c r="HV62" s="16"/>
    </row>
    <row r="63" spans="1:230" s="15" customFormat="1" ht="73.5" customHeight="1">
      <c r="A63" s="64">
        <v>51</v>
      </c>
      <c r="B63" s="73" t="s">
        <v>351</v>
      </c>
      <c r="C63" s="76" t="s">
        <v>102</v>
      </c>
      <c r="D63" s="74">
        <v>175</v>
      </c>
      <c r="E63" s="75" t="s">
        <v>290</v>
      </c>
      <c r="F63" s="70">
        <v>12.43</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0"/>
        <v>2175.25</v>
      </c>
      <c r="BB63" s="61">
        <f t="shared" si="1"/>
        <v>2175.25</v>
      </c>
      <c r="BC63" s="56" t="str">
        <f t="shared" si="2"/>
        <v>INR  Two Thousand One Hundred &amp; Seventy Five  and Paise Twenty Five Only</v>
      </c>
      <c r="BD63" s="70">
        <v>2687</v>
      </c>
      <c r="BE63" s="78">
        <f t="shared" si="3"/>
        <v>3039.53</v>
      </c>
      <c r="BF63" s="78">
        <f t="shared" si="4"/>
        <v>470225</v>
      </c>
      <c r="BG63" s="78"/>
      <c r="HR63" s="16"/>
      <c r="HS63" s="16"/>
      <c r="HT63" s="16"/>
      <c r="HU63" s="16"/>
      <c r="HV63" s="16"/>
    </row>
    <row r="64" spans="1:230" s="15" customFormat="1" ht="71.25" customHeight="1">
      <c r="A64" s="64">
        <v>52</v>
      </c>
      <c r="B64" s="73" t="s">
        <v>352</v>
      </c>
      <c r="C64" s="76" t="s">
        <v>103</v>
      </c>
      <c r="D64" s="74">
        <v>235</v>
      </c>
      <c r="E64" s="75" t="s">
        <v>250</v>
      </c>
      <c r="F64" s="70">
        <v>57.69</v>
      </c>
      <c r="G64" s="57"/>
      <c r="H64" s="47"/>
      <c r="I64" s="46" t="s">
        <v>39</v>
      </c>
      <c r="J64" s="48">
        <f t="shared" si="5"/>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0"/>
        <v>13557.15</v>
      </c>
      <c r="BB64" s="61">
        <f t="shared" si="1"/>
        <v>13557.15</v>
      </c>
      <c r="BC64" s="56" t="str">
        <f t="shared" si="2"/>
        <v>INR  Thirteen Thousand Five Hundred &amp; Fifty Seven  and Paise Fifteen Only</v>
      </c>
      <c r="BD64" s="70">
        <v>2701</v>
      </c>
      <c r="BE64" s="78">
        <f t="shared" si="3"/>
        <v>3055.37</v>
      </c>
      <c r="BF64" s="78">
        <f t="shared" si="4"/>
        <v>634735</v>
      </c>
      <c r="BG64" s="78"/>
      <c r="HR64" s="16"/>
      <c r="HS64" s="16"/>
      <c r="HT64" s="16"/>
      <c r="HU64" s="16"/>
      <c r="HV64" s="16"/>
    </row>
    <row r="65" spans="1:230" s="15" customFormat="1" ht="66.75" customHeight="1">
      <c r="A65" s="64">
        <v>53</v>
      </c>
      <c r="B65" s="73" t="s">
        <v>353</v>
      </c>
      <c r="C65" s="76" t="s">
        <v>104</v>
      </c>
      <c r="D65" s="74">
        <v>91.25</v>
      </c>
      <c r="E65" s="75" t="s">
        <v>248</v>
      </c>
      <c r="F65" s="70">
        <v>5636.77</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0"/>
        <v>514355.26</v>
      </c>
      <c r="BB65" s="61">
        <f t="shared" si="1"/>
        <v>514355.26</v>
      </c>
      <c r="BC65" s="56" t="str">
        <f t="shared" si="2"/>
        <v>INR  Five Lakh Fourteen Thousand Three Hundred &amp; Fifty Five  and Paise Twenty Six Only</v>
      </c>
      <c r="BD65" s="70">
        <v>497</v>
      </c>
      <c r="BE65" s="78">
        <f t="shared" si="3"/>
        <v>562.21</v>
      </c>
      <c r="BF65" s="78">
        <f t="shared" si="4"/>
        <v>45351.25</v>
      </c>
      <c r="BG65" s="78"/>
      <c r="HR65" s="16"/>
      <c r="HS65" s="16"/>
      <c r="HT65" s="16"/>
      <c r="HU65" s="16"/>
      <c r="HV65" s="16"/>
    </row>
    <row r="66" spans="1:230" s="15" customFormat="1" ht="156" customHeight="1">
      <c r="A66" s="64">
        <v>54</v>
      </c>
      <c r="B66" s="73" t="s">
        <v>354</v>
      </c>
      <c r="C66" s="76" t="s">
        <v>105</v>
      </c>
      <c r="D66" s="74">
        <v>26.47</v>
      </c>
      <c r="E66" s="75" t="s">
        <v>248</v>
      </c>
      <c r="F66" s="70">
        <v>7090.36</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0"/>
        <v>187681.83</v>
      </c>
      <c r="BB66" s="61">
        <f t="shared" si="1"/>
        <v>187681.83</v>
      </c>
      <c r="BC66" s="56" t="str">
        <f t="shared" si="2"/>
        <v>INR  One Lakh Eighty Seven Thousand Six Hundred &amp; Eighty One  and Paise Eighty Three Only</v>
      </c>
      <c r="BD66" s="70">
        <v>2763</v>
      </c>
      <c r="BE66" s="78">
        <f t="shared" si="3"/>
        <v>3125.51</v>
      </c>
      <c r="BF66" s="78">
        <f t="shared" si="4"/>
        <v>73136.61</v>
      </c>
      <c r="BG66" s="78"/>
      <c r="HR66" s="16"/>
      <c r="HS66" s="16"/>
      <c r="HT66" s="16"/>
      <c r="HU66" s="16"/>
      <c r="HV66" s="16"/>
    </row>
    <row r="67" spans="1:230" s="15" customFormat="1" ht="156.75" customHeight="1">
      <c r="A67" s="64">
        <v>55</v>
      </c>
      <c r="B67" s="73" t="s">
        <v>355</v>
      </c>
      <c r="C67" s="76" t="s">
        <v>106</v>
      </c>
      <c r="D67" s="74">
        <v>11</v>
      </c>
      <c r="E67" s="75" t="s">
        <v>248</v>
      </c>
      <c r="F67" s="70">
        <v>7197.83</v>
      </c>
      <c r="G67" s="57"/>
      <c r="H67" s="47"/>
      <c r="I67" s="46" t="s">
        <v>39</v>
      </c>
      <c r="J67" s="48">
        <f>IF(I67="Less(-)",-1,1)</f>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0"/>
        <v>79176.13</v>
      </c>
      <c r="BB67" s="61">
        <f t="shared" si="1"/>
        <v>79176.13</v>
      </c>
      <c r="BC67" s="56" t="str">
        <f t="shared" si="2"/>
        <v>INR  Seventy Nine Thousand One Hundred &amp; Seventy Six  and Paise Thirteen Only</v>
      </c>
      <c r="BD67" s="70">
        <v>2777</v>
      </c>
      <c r="BE67" s="78">
        <f t="shared" si="3"/>
        <v>3141.34</v>
      </c>
      <c r="BF67" s="78">
        <f t="shared" si="4"/>
        <v>30547</v>
      </c>
      <c r="BG67" s="78"/>
      <c r="HR67" s="16"/>
      <c r="HS67" s="16"/>
      <c r="HT67" s="16"/>
      <c r="HU67" s="16"/>
      <c r="HV67" s="16"/>
    </row>
    <row r="68" spans="1:230" s="15" customFormat="1" ht="75.75" customHeight="1">
      <c r="A68" s="64">
        <v>56</v>
      </c>
      <c r="B68" s="73" t="s">
        <v>356</v>
      </c>
      <c r="C68" s="76" t="s">
        <v>107</v>
      </c>
      <c r="D68" s="74">
        <v>225.5</v>
      </c>
      <c r="E68" s="75" t="s">
        <v>518</v>
      </c>
      <c r="F68" s="70">
        <v>412.89</v>
      </c>
      <c r="G68" s="57"/>
      <c r="H68" s="47"/>
      <c r="I68" s="46" t="s">
        <v>39</v>
      </c>
      <c r="J68" s="48">
        <f>IF(I68="Less(-)",-1,1)</f>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0"/>
        <v>93106.7</v>
      </c>
      <c r="BB68" s="61">
        <f t="shared" si="1"/>
        <v>93106.7</v>
      </c>
      <c r="BC68" s="56" t="str">
        <f t="shared" si="2"/>
        <v>INR  Ninety Three Thousand One Hundred &amp; Six  and Paise Seventy Only</v>
      </c>
      <c r="BD68" s="70">
        <v>2791</v>
      </c>
      <c r="BE68" s="78">
        <f t="shared" si="3"/>
        <v>3157.18</v>
      </c>
      <c r="BF68" s="78">
        <f t="shared" si="4"/>
        <v>629370.5</v>
      </c>
      <c r="BG68" s="78"/>
      <c r="HR68" s="16"/>
      <c r="HS68" s="16"/>
      <c r="HT68" s="16"/>
      <c r="HU68" s="16"/>
      <c r="HV68" s="16"/>
    </row>
    <row r="69" spans="1:230" s="15" customFormat="1" ht="106.5" customHeight="1">
      <c r="A69" s="64">
        <v>57</v>
      </c>
      <c r="B69" s="73" t="s">
        <v>357</v>
      </c>
      <c r="C69" s="76" t="s">
        <v>108</v>
      </c>
      <c r="D69" s="74">
        <v>105</v>
      </c>
      <c r="E69" s="72" t="s">
        <v>518</v>
      </c>
      <c r="F69" s="71">
        <v>433.25</v>
      </c>
      <c r="G69" s="57"/>
      <c r="H69" s="47"/>
      <c r="I69" s="46" t="s">
        <v>39</v>
      </c>
      <c r="J69" s="48">
        <f t="shared" si="5"/>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0"/>
        <v>45491.25</v>
      </c>
      <c r="BB69" s="61">
        <f t="shared" si="1"/>
        <v>45491.25</v>
      </c>
      <c r="BC69" s="56" t="str">
        <f t="shared" si="2"/>
        <v>INR  Forty Five Thousand Four Hundred &amp; Ninety One  and Paise Twenty Five Only</v>
      </c>
      <c r="BD69" s="71">
        <v>2805</v>
      </c>
      <c r="BE69" s="78">
        <f t="shared" si="3"/>
        <v>3173.02</v>
      </c>
      <c r="BF69" s="78">
        <f t="shared" si="4"/>
        <v>294525</v>
      </c>
      <c r="BG69" s="78"/>
      <c r="HR69" s="16"/>
      <c r="HS69" s="16"/>
      <c r="HT69" s="16"/>
      <c r="HU69" s="16"/>
      <c r="HV69" s="16"/>
    </row>
    <row r="70" spans="1:230" s="15" customFormat="1" ht="36" customHeight="1">
      <c r="A70" s="64">
        <v>58</v>
      </c>
      <c r="B70" s="73" t="s">
        <v>246</v>
      </c>
      <c r="C70" s="76" t="s">
        <v>109</v>
      </c>
      <c r="D70" s="74">
        <v>250</v>
      </c>
      <c r="E70" s="72" t="s">
        <v>301</v>
      </c>
      <c r="F70" s="71">
        <v>23.76</v>
      </c>
      <c r="G70" s="57"/>
      <c r="H70" s="47"/>
      <c r="I70" s="46" t="s">
        <v>39</v>
      </c>
      <c r="J70" s="48">
        <f t="shared" si="5"/>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0"/>
        <v>5940</v>
      </c>
      <c r="BB70" s="61">
        <f t="shared" si="1"/>
        <v>5940</v>
      </c>
      <c r="BC70" s="56" t="str">
        <f t="shared" si="2"/>
        <v>INR  Five Thousand Nine Hundred &amp; Forty  Only</v>
      </c>
      <c r="BD70" s="71">
        <v>75453</v>
      </c>
      <c r="BE70" s="78">
        <f t="shared" si="3"/>
        <v>85352.43</v>
      </c>
      <c r="BF70" s="78">
        <f t="shared" si="4"/>
        <v>18863250</v>
      </c>
      <c r="BG70" s="78"/>
      <c r="HR70" s="16"/>
      <c r="HS70" s="16"/>
      <c r="HT70" s="16"/>
      <c r="HU70" s="16"/>
      <c r="HV70" s="16"/>
    </row>
    <row r="71" spans="1:230" s="15" customFormat="1" ht="101.25" customHeight="1">
      <c r="A71" s="64">
        <v>59</v>
      </c>
      <c r="B71" s="73" t="s">
        <v>358</v>
      </c>
      <c r="C71" s="76" t="s">
        <v>110</v>
      </c>
      <c r="D71" s="74">
        <v>1</v>
      </c>
      <c r="E71" s="75" t="s">
        <v>519</v>
      </c>
      <c r="F71" s="70">
        <v>80619.49</v>
      </c>
      <c r="G71" s="57"/>
      <c r="H71" s="47"/>
      <c r="I71" s="46" t="s">
        <v>39</v>
      </c>
      <c r="J71" s="48">
        <f aca="true" t="shared" si="6" ref="J71:J76">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0"/>
        <v>80619.49</v>
      </c>
      <c r="BB71" s="61">
        <f t="shared" si="1"/>
        <v>80619.49</v>
      </c>
      <c r="BC71" s="56" t="str">
        <f t="shared" si="2"/>
        <v>INR  Eighty Thousand Six Hundred &amp; Nineteen  and Paise Forty Nine Only</v>
      </c>
      <c r="BD71" s="70">
        <v>766</v>
      </c>
      <c r="BE71" s="78">
        <f t="shared" si="3"/>
        <v>866.5</v>
      </c>
      <c r="BF71" s="78">
        <f t="shared" si="4"/>
        <v>766</v>
      </c>
      <c r="BG71" s="78"/>
      <c r="HR71" s="16"/>
      <c r="HS71" s="16"/>
      <c r="HT71" s="16"/>
      <c r="HU71" s="16"/>
      <c r="HV71" s="16"/>
    </row>
    <row r="72" spans="1:230" s="15" customFormat="1" ht="101.25" customHeight="1">
      <c r="A72" s="64">
        <v>60</v>
      </c>
      <c r="B72" s="73" t="s">
        <v>359</v>
      </c>
      <c r="C72" s="76" t="s">
        <v>111</v>
      </c>
      <c r="D72" s="74">
        <v>0.9</v>
      </c>
      <c r="E72" s="75" t="s">
        <v>519</v>
      </c>
      <c r="F72" s="70">
        <v>81105.91</v>
      </c>
      <c r="G72" s="57"/>
      <c r="H72" s="47"/>
      <c r="I72" s="46" t="s">
        <v>39</v>
      </c>
      <c r="J72" s="48">
        <f t="shared" si="6"/>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0"/>
        <v>72995.32</v>
      </c>
      <c r="BB72" s="61">
        <f t="shared" si="1"/>
        <v>72995.32</v>
      </c>
      <c r="BC72" s="56" t="str">
        <f t="shared" si="2"/>
        <v>INR  Seventy Two Thousand Nine Hundred &amp; Ninety Five  and Paise Thirty Two Only</v>
      </c>
      <c r="BD72" s="70">
        <v>394</v>
      </c>
      <c r="BE72" s="78">
        <f t="shared" si="3"/>
        <v>445.69</v>
      </c>
      <c r="BF72" s="78">
        <f t="shared" si="4"/>
        <v>354.6</v>
      </c>
      <c r="BG72" s="78"/>
      <c r="HR72" s="16"/>
      <c r="HS72" s="16"/>
      <c r="HT72" s="16"/>
      <c r="HU72" s="16"/>
      <c r="HV72" s="16"/>
    </row>
    <row r="73" spans="1:230" s="15" customFormat="1" ht="49.5" customHeight="1">
      <c r="A73" s="64">
        <v>61</v>
      </c>
      <c r="B73" s="73" t="s">
        <v>360</v>
      </c>
      <c r="C73" s="76" t="s">
        <v>112</v>
      </c>
      <c r="D73" s="74">
        <v>48</v>
      </c>
      <c r="E73" s="75" t="s">
        <v>248</v>
      </c>
      <c r="F73" s="70">
        <v>5904.86</v>
      </c>
      <c r="G73" s="57"/>
      <c r="H73" s="47"/>
      <c r="I73" s="46" t="s">
        <v>39</v>
      </c>
      <c r="J73" s="48">
        <f t="shared" si="6"/>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0"/>
        <v>283433.28</v>
      </c>
      <c r="BB73" s="61">
        <f t="shared" si="1"/>
        <v>283433.28</v>
      </c>
      <c r="BC73" s="56" t="str">
        <f t="shared" si="2"/>
        <v>INR  Two Lakh Eighty Three Thousand Four Hundred &amp; Thirty Three  and Paise Twenty Eight Only</v>
      </c>
      <c r="BD73" s="70">
        <v>342</v>
      </c>
      <c r="BE73" s="78">
        <f t="shared" si="3"/>
        <v>386.87</v>
      </c>
      <c r="BF73" s="78">
        <f t="shared" si="4"/>
        <v>16416</v>
      </c>
      <c r="BG73" s="78"/>
      <c r="HR73" s="16"/>
      <c r="HS73" s="16"/>
      <c r="HT73" s="16"/>
      <c r="HU73" s="16"/>
      <c r="HV73" s="16"/>
    </row>
    <row r="74" spans="1:230" s="15" customFormat="1" ht="36.75" customHeight="1">
      <c r="A74" s="64">
        <v>62</v>
      </c>
      <c r="B74" s="73" t="s">
        <v>361</v>
      </c>
      <c r="C74" s="76" t="s">
        <v>113</v>
      </c>
      <c r="D74" s="74">
        <v>11</v>
      </c>
      <c r="E74" s="75" t="s">
        <v>248</v>
      </c>
      <c r="F74" s="70">
        <v>6157.12</v>
      </c>
      <c r="G74" s="57"/>
      <c r="H74" s="47"/>
      <c r="I74" s="46" t="s">
        <v>39</v>
      </c>
      <c r="J74" s="48">
        <f t="shared" si="6"/>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0"/>
        <v>67728.32</v>
      </c>
      <c r="BB74" s="61">
        <f t="shared" si="1"/>
        <v>67728.32</v>
      </c>
      <c r="BC74" s="56" t="str">
        <f t="shared" si="2"/>
        <v>INR  Sixty Seven Thousand Seven Hundred &amp; Twenty Eight  and Paise Thirty Two Only</v>
      </c>
      <c r="BD74" s="70">
        <v>21</v>
      </c>
      <c r="BE74" s="78">
        <f t="shared" si="3"/>
        <v>23.76</v>
      </c>
      <c r="BF74" s="78">
        <f t="shared" si="4"/>
        <v>231</v>
      </c>
      <c r="BG74" s="78"/>
      <c r="HR74" s="16"/>
      <c r="HS74" s="16"/>
      <c r="HT74" s="16"/>
      <c r="HU74" s="16"/>
      <c r="HV74" s="16"/>
    </row>
    <row r="75" spans="1:230" s="15" customFormat="1" ht="48" customHeight="1">
      <c r="A75" s="64">
        <v>63</v>
      </c>
      <c r="B75" s="73" t="s">
        <v>362</v>
      </c>
      <c r="C75" s="76" t="s">
        <v>114</v>
      </c>
      <c r="D75" s="74">
        <v>5.5</v>
      </c>
      <c r="E75" s="75" t="s">
        <v>248</v>
      </c>
      <c r="F75" s="70">
        <v>6282.68</v>
      </c>
      <c r="G75" s="57"/>
      <c r="H75" s="47"/>
      <c r="I75" s="46" t="s">
        <v>39</v>
      </c>
      <c r="J75" s="48">
        <f t="shared" si="6"/>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0"/>
        <v>34554.74</v>
      </c>
      <c r="BB75" s="61">
        <f t="shared" si="1"/>
        <v>34554.74</v>
      </c>
      <c r="BC75" s="56" t="str">
        <f t="shared" si="2"/>
        <v>INR  Thirty Four Thousand Five Hundred &amp; Fifty Four  and Paise Seventy Four Only</v>
      </c>
      <c r="BD75" s="70">
        <v>5819</v>
      </c>
      <c r="BE75" s="78">
        <f t="shared" si="3"/>
        <v>6582.45</v>
      </c>
      <c r="BF75" s="78">
        <f t="shared" si="4"/>
        <v>32004.5</v>
      </c>
      <c r="BG75" s="78"/>
      <c r="HR75" s="16"/>
      <c r="HS75" s="16"/>
      <c r="HT75" s="16"/>
      <c r="HU75" s="16"/>
      <c r="HV75" s="16"/>
    </row>
    <row r="76" spans="1:230" s="15" customFormat="1" ht="43.5" customHeight="1">
      <c r="A76" s="64">
        <v>64</v>
      </c>
      <c r="B76" s="73" t="s">
        <v>363</v>
      </c>
      <c r="C76" s="76" t="s">
        <v>115</v>
      </c>
      <c r="D76" s="74">
        <v>33.75</v>
      </c>
      <c r="E76" s="75" t="s">
        <v>248</v>
      </c>
      <c r="F76" s="70">
        <v>5852.83</v>
      </c>
      <c r="G76" s="57"/>
      <c r="H76" s="47"/>
      <c r="I76" s="46" t="s">
        <v>39</v>
      </c>
      <c r="J76" s="48">
        <f t="shared" si="6"/>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0"/>
        <v>197533.01</v>
      </c>
      <c r="BB76" s="61">
        <f t="shared" si="1"/>
        <v>197533.01</v>
      </c>
      <c r="BC76" s="56" t="str">
        <f t="shared" si="2"/>
        <v>INR  One Lakh Ninety Seven Thousand Five Hundred &amp; Thirty Three  and Paise One Only</v>
      </c>
      <c r="BD76" s="70">
        <v>3614</v>
      </c>
      <c r="BE76" s="78">
        <f t="shared" si="3"/>
        <v>4088.16</v>
      </c>
      <c r="BF76" s="78">
        <f t="shared" si="4"/>
        <v>121972.5</v>
      </c>
      <c r="BG76" s="78"/>
      <c r="HR76" s="16"/>
      <c r="HS76" s="16"/>
      <c r="HT76" s="16"/>
      <c r="HU76" s="16"/>
      <c r="HV76" s="16"/>
    </row>
    <row r="77" spans="1:230" s="15" customFormat="1" ht="49.5" customHeight="1">
      <c r="A77" s="64">
        <v>65</v>
      </c>
      <c r="B77" s="73" t="s">
        <v>364</v>
      </c>
      <c r="C77" s="76" t="s">
        <v>116</v>
      </c>
      <c r="D77" s="74">
        <v>249</v>
      </c>
      <c r="E77" s="75" t="s">
        <v>247</v>
      </c>
      <c r="F77" s="70">
        <v>768.08</v>
      </c>
      <c r="G77" s="57"/>
      <c r="H77" s="47"/>
      <c r="I77" s="46" t="s">
        <v>39</v>
      </c>
      <c r="J77" s="48">
        <f t="shared" si="5"/>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0"/>
        <v>191251.92</v>
      </c>
      <c r="BB77" s="61">
        <f t="shared" si="1"/>
        <v>191251.92</v>
      </c>
      <c r="BC77" s="56" t="str">
        <f t="shared" si="2"/>
        <v>INR  One Lakh Ninety One Thousand Two Hundred &amp; Fifty One  and Paise Ninety Two Only</v>
      </c>
      <c r="BD77" s="70">
        <v>122</v>
      </c>
      <c r="BE77" s="78">
        <f t="shared" si="3"/>
        <v>138.01</v>
      </c>
      <c r="BF77" s="78">
        <f t="shared" si="4"/>
        <v>30378</v>
      </c>
      <c r="BG77" s="78"/>
      <c r="HR77" s="16"/>
      <c r="HS77" s="16"/>
      <c r="HT77" s="16"/>
      <c r="HU77" s="16"/>
      <c r="HV77" s="16"/>
    </row>
    <row r="78" spans="1:230" s="15" customFormat="1" ht="36.75" customHeight="1">
      <c r="A78" s="64">
        <v>66</v>
      </c>
      <c r="B78" s="73" t="s">
        <v>365</v>
      </c>
      <c r="C78" s="76" t="s">
        <v>117</v>
      </c>
      <c r="D78" s="74">
        <v>83</v>
      </c>
      <c r="E78" s="75" t="s">
        <v>247</v>
      </c>
      <c r="F78" s="70">
        <v>781.66</v>
      </c>
      <c r="G78" s="57"/>
      <c r="H78" s="47"/>
      <c r="I78" s="46" t="s">
        <v>39</v>
      </c>
      <c r="J78" s="48">
        <f t="shared" si="5"/>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0"/>
        <v>64877.78</v>
      </c>
      <c r="BB78" s="61">
        <f t="shared" si="1"/>
        <v>64877.78</v>
      </c>
      <c r="BC78" s="56" t="str">
        <f t="shared" si="2"/>
        <v>INR  Sixty Four Thousand Eight Hundred &amp; Seventy Seven  and Paise Seventy Eight Only</v>
      </c>
      <c r="BD78" s="70">
        <v>126</v>
      </c>
      <c r="BE78" s="78">
        <f t="shared" si="3"/>
        <v>142.53</v>
      </c>
      <c r="BF78" s="78">
        <f t="shared" si="4"/>
        <v>10458</v>
      </c>
      <c r="BG78" s="78"/>
      <c r="HR78" s="16"/>
      <c r="HS78" s="16"/>
      <c r="HT78" s="16"/>
      <c r="HU78" s="16"/>
      <c r="HV78" s="16"/>
    </row>
    <row r="79" spans="1:230" s="15" customFormat="1" ht="66" customHeight="1">
      <c r="A79" s="64">
        <v>67</v>
      </c>
      <c r="B79" s="73" t="s">
        <v>366</v>
      </c>
      <c r="C79" s="76" t="s">
        <v>118</v>
      </c>
      <c r="D79" s="74">
        <v>25</v>
      </c>
      <c r="E79" s="75" t="s">
        <v>247</v>
      </c>
      <c r="F79" s="70">
        <v>294.11</v>
      </c>
      <c r="G79" s="57"/>
      <c r="H79" s="47"/>
      <c r="I79" s="46" t="s">
        <v>39</v>
      </c>
      <c r="J79" s="48">
        <f>IF(I79="Less(-)",-1,1)</f>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aca="true" t="shared" si="7" ref="BA79:BA142">total_amount_ba($B$2,$D$2,D79,F79,J79,K79,M79)</f>
        <v>7352.75</v>
      </c>
      <c r="BB79" s="61">
        <f aca="true" t="shared" si="8" ref="BB79:BB142">BA79+SUM(N79:AZ79)</f>
        <v>7352.75</v>
      </c>
      <c r="BC79" s="56" t="str">
        <f aca="true" t="shared" si="9" ref="BC79:BC142">SpellNumber(L79,BB79)</f>
        <v>INR  Seven Thousand Three Hundred &amp; Fifty Two  and Paise Seventy Five Only</v>
      </c>
      <c r="BD79" s="70">
        <v>130</v>
      </c>
      <c r="BE79" s="78">
        <f aca="true" t="shared" si="10" ref="BE79:BE142">BD79*1.12*1.01</f>
        <v>147.06</v>
      </c>
      <c r="BF79" s="78">
        <f aca="true" t="shared" si="11" ref="BF79:BF142">D79*BD79</f>
        <v>3250</v>
      </c>
      <c r="BG79" s="78"/>
      <c r="HR79" s="16"/>
      <c r="HS79" s="16"/>
      <c r="HT79" s="16"/>
      <c r="HU79" s="16"/>
      <c r="HV79" s="16"/>
    </row>
    <row r="80" spans="1:230" s="15" customFormat="1" ht="65.25" customHeight="1">
      <c r="A80" s="64">
        <v>68</v>
      </c>
      <c r="B80" s="73" t="s">
        <v>367</v>
      </c>
      <c r="C80" s="76" t="s">
        <v>119</v>
      </c>
      <c r="D80" s="74">
        <v>25</v>
      </c>
      <c r="E80" s="75" t="s">
        <v>248</v>
      </c>
      <c r="F80" s="70">
        <v>307.69</v>
      </c>
      <c r="G80" s="57"/>
      <c r="H80" s="47"/>
      <c r="I80" s="46" t="s">
        <v>39</v>
      </c>
      <c r="J80" s="48">
        <f>IF(I80="Less(-)",-1,1)</f>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7"/>
        <v>7692.25</v>
      </c>
      <c r="BB80" s="61">
        <f t="shared" si="8"/>
        <v>7692.25</v>
      </c>
      <c r="BC80" s="56" t="str">
        <f t="shared" si="9"/>
        <v>INR  Seven Thousand Six Hundred &amp; Ninety Two  and Paise Twenty Five Only</v>
      </c>
      <c r="BD80" s="70">
        <v>134</v>
      </c>
      <c r="BE80" s="78">
        <f t="shared" si="10"/>
        <v>151.58</v>
      </c>
      <c r="BF80" s="78">
        <f t="shared" si="11"/>
        <v>3350</v>
      </c>
      <c r="BG80" s="78"/>
      <c r="HR80" s="16"/>
      <c r="HS80" s="16"/>
      <c r="HT80" s="16"/>
      <c r="HU80" s="16"/>
      <c r="HV80" s="16"/>
    </row>
    <row r="81" spans="1:230" s="15" customFormat="1" ht="119.25" customHeight="1">
      <c r="A81" s="64">
        <v>69</v>
      </c>
      <c r="B81" s="73" t="s">
        <v>368</v>
      </c>
      <c r="C81" s="76" t="s">
        <v>120</v>
      </c>
      <c r="D81" s="74">
        <v>10</v>
      </c>
      <c r="E81" s="75" t="s">
        <v>247</v>
      </c>
      <c r="F81" s="70">
        <v>216.06</v>
      </c>
      <c r="G81" s="57"/>
      <c r="H81" s="47"/>
      <c r="I81" s="46" t="s">
        <v>39</v>
      </c>
      <c r="J81" s="48">
        <f t="shared" si="5"/>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7"/>
        <v>2160.6</v>
      </c>
      <c r="BB81" s="61">
        <f t="shared" si="8"/>
        <v>2160.6</v>
      </c>
      <c r="BC81" s="56" t="str">
        <f t="shared" si="9"/>
        <v>INR  Two Thousand One Hundred &amp; Sixty  and Paise Sixty Only</v>
      </c>
      <c r="BD81" s="70">
        <v>153</v>
      </c>
      <c r="BE81" s="78">
        <f t="shared" si="10"/>
        <v>173.07</v>
      </c>
      <c r="BF81" s="78">
        <f t="shared" si="11"/>
        <v>1530</v>
      </c>
      <c r="BG81" s="78"/>
      <c r="HR81" s="16"/>
      <c r="HS81" s="16"/>
      <c r="HT81" s="16"/>
      <c r="HU81" s="16"/>
      <c r="HV81" s="16"/>
    </row>
    <row r="82" spans="1:230" s="15" customFormat="1" ht="45.75" customHeight="1">
      <c r="A82" s="64">
        <v>70</v>
      </c>
      <c r="B82" s="73" t="s">
        <v>369</v>
      </c>
      <c r="C82" s="76" t="s">
        <v>121</v>
      </c>
      <c r="D82" s="74">
        <v>2334</v>
      </c>
      <c r="E82" s="75" t="s">
        <v>247</v>
      </c>
      <c r="F82" s="70">
        <v>38.46</v>
      </c>
      <c r="G82" s="57"/>
      <c r="H82" s="47"/>
      <c r="I82" s="46" t="s">
        <v>39</v>
      </c>
      <c r="J82" s="48">
        <f t="shared" si="5"/>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7"/>
        <v>89765.64</v>
      </c>
      <c r="BB82" s="61">
        <f t="shared" si="8"/>
        <v>89765.64</v>
      </c>
      <c r="BC82" s="56" t="str">
        <f t="shared" si="9"/>
        <v>INR  Eighty Nine Thousand Seven Hundred &amp; Sixty Five  and Paise Sixty Four Only</v>
      </c>
      <c r="BD82" s="70">
        <v>157</v>
      </c>
      <c r="BE82" s="78">
        <f t="shared" si="10"/>
        <v>177.6</v>
      </c>
      <c r="BF82" s="78">
        <f t="shared" si="11"/>
        <v>366438</v>
      </c>
      <c r="BG82" s="78"/>
      <c r="HR82" s="16"/>
      <c r="HS82" s="16"/>
      <c r="HT82" s="16"/>
      <c r="HU82" s="16"/>
      <c r="HV82" s="16"/>
    </row>
    <row r="83" spans="1:230" s="15" customFormat="1" ht="45" customHeight="1">
      <c r="A83" s="64">
        <v>71</v>
      </c>
      <c r="B83" s="73" t="s">
        <v>370</v>
      </c>
      <c r="C83" s="76" t="s">
        <v>122</v>
      </c>
      <c r="D83" s="74">
        <v>27840</v>
      </c>
      <c r="E83" s="75" t="s">
        <v>247</v>
      </c>
      <c r="F83" s="70">
        <v>20.52</v>
      </c>
      <c r="G83" s="57"/>
      <c r="H83" s="47"/>
      <c r="I83" s="46" t="s">
        <v>39</v>
      </c>
      <c r="J83" s="48">
        <f t="shared" si="5"/>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7"/>
        <v>571276.8</v>
      </c>
      <c r="BB83" s="61">
        <f t="shared" si="8"/>
        <v>571276.8</v>
      </c>
      <c r="BC83" s="56" t="str">
        <f t="shared" si="9"/>
        <v>INR  Five Lakh Seventy One Thousand Two Hundred &amp; Seventy Six  and Paise Eighty Only</v>
      </c>
      <c r="BD83" s="70">
        <v>161</v>
      </c>
      <c r="BE83" s="78">
        <f t="shared" si="10"/>
        <v>182.12</v>
      </c>
      <c r="BF83" s="78">
        <f t="shared" si="11"/>
        <v>4482240</v>
      </c>
      <c r="BG83" s="78"/>
      <c r="HR83" s="16"/>
      <c r="HS83" s="16"/>
      <c r="HT83" s="16"/>
      <c r="HU83" s="16"/>
      <c r="HV83" s="16"/>
    </row>
    <row r="84" spans="1:230" s="15" customFormat="1" ht="90" customHeight="1">
      <c r="A84" s="64">
        <v>72</v>
      </c>
      <c r="B84" s="73" t="s">
        <v>371</v>
      </c>
      <c r="C84" s="76" t="s">
        <v>123</v>
      </c>
      <c r="D84" s="74">
        <v>2784</v>
      </c>
      <c r="E84" s="75" t="s">
        <v>247</v>
      </c>
      <c r="F84" s="70">
        <v>51.02</v>
      </c>
      <c r="G84" s="57"/>
      <c r="H84" s="47"/>
      <c r="I84" s="46" t="s">
        <v>39</v>
      </c>
      <c r="J84" s="48">
        <f t="shared" si="5"/>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7"/>
        <v>142039.68</v>
      </c>
      <c r="BB84" s="61">
        <f t="shared" si="8"/>
        <v>142039.68</v>
      </c>
      <c r="BC84" s="56" t="str">
        <f t="shared" si="9"/>
        <v>INR  One Lakh Forty Two Thousand  &amp;Thirty Nine  and Paise Sixty Eight Only</v>
      </c>
      <c r="BD84" s="70">
        <v>165</v>
      </c>
      <c r="BE84" s="78">
        <f t="shared" si="10"/>
        <v>186.65</v>
      </c>
      <c r="BF84" s="78">
        <f t="shared" si="11"/>
        <v>459360</v>
      </c>
      <c r="BG84" s="78"/>
      <c r="HR84" s="16"/>
      <c r="HS84" s="16"/>
      <c r="HT84" s="16"/>
      <c r="HU84" s="16"/>
      <c r="HV84" s="16"/>
    </row>
    <row r="85" spans="1:230" s="15" customFormat="1" ht="90" customHeight="1">
      <c r="A85" s="64">
        <v>73</v>
      </c>
      <c r="B85" s="73" t="s">
        <v>372</v>
      </c>
      <c r="C85" s="76" t="s">
        <v>124</v>
      </c>
      <c r="D85" s="74">
        <v>1856</v>
      </c>
      <c r="E85" s="75" t="s">
        <v>247</v>
      </c>
      <c r="F85" s="70">
        <v>51.82</v>
      </c>
      <c r="G85" s="57"/>
      <c r="H85" s="47"/>
      <c r="I85" s="46" t="s">
        <v>39</v>
      </c>
      <c r="J85" s="48">
        <f t="shared" si="5"/>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7"/>
        <v>96177.92</v>
      </c>
      <c r="BB85" s="61">
        <f t="shared" si="8"/>
        <v>96177.92</v>
      </c>
      <c r="BC85" s="56" t="str">
        <f t="shared" si="9"/>
        <v>INR  Ninety Six Thousand One Hundred &amp; Seventy Seven  and Paise Ninety Two Only</v>
      </c>
      <c r="BD85" s="70">
        <v>169</v>
      </c>
      <c r="BE85" s="78">
        <f t="shared" si="10"/>
        <v>191.17</v>
      </c>
      <c r="BF85" s="78">
        <f t="shared" si="11"/>
        <v>313664</v>
      </c>
      <c r="BG85" s="78"/>
      <c r="HR85" s="16"/>
      <c r="HS85" s="16"/>
      <c r="HT85" s="16"/>
      <c r="HU85" s="16"/>
      <c r="HV85" s="16"/>
    </row>
    <row r="86" spans="1:230" s="15" customFormat="1" ht="89.25" customHeight="1">
      <c r="A86" s="64">
        <v>74</v>
      </c>
      <c r="B86" s="73" t="s">
        <v>373</v>
      </c>
      <c r="C86" s="76" t="s">
        <v>125</v>
      </c>
      <c r="D86" s="71">
        <v>2784</v>
      </c>
      <c r="E86" s="72" t="s">
        <v>247</v>
      </c>
      <c r="F86" s="71">
        <v>75.79</v>
      </c>
      <c r="G86" s="57"/>
      <c r="H86" s="47"/>
      <c r="I86" s="46" t="s">
        <v>39</v>
      </c>
      <c r="J86" s="48">
        <f>IF(I86="Less(-)",-1,1)</f>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7"/>
        <v>210999.36</v>
      </c>
      <c r="BB86" s="61">
        <f t="shared" si="8"/>
        <v>210999.36</v>
      </c>
      <c r="BC86" s="56" t="str">
        <f t="shared" si="9"/>
        <v>INR  Two Lakh Ten Thousand Nine Hundred &amp; Ninety Nine  and Paise Thirty Six Only</v>
      </c>
      <c r="BD86" s="71">
        <v>135</v>
      </c>
      <c r="BE86" s="78">
        <f t="shared" si="10"/>
        <v>152.71</v>
      </c>
      <c r="BF86" s="78">
        <f t="shared" si="11"/>
        <v>375840</v>
      </c>
      <c r="BG86" s="78"/>
      <c r="HR86" s="16"/>
      <c r="HS86" s="16"/>
      <c r="HT86" s="16"/>
      <c r="HU86" s="16"/>
      <c r="HV86" s="16"/>
    </row>
    <row r="87" spans="1:230" s="15" customFormat="1" ht="90" customHeight="1">
      <c r="A87" s="64">
        <v>75</v>
      </c>
      <c r="B87" s="73" t="s">
        <v>374</v>
      </c>
      <c r="C87" s="76" t="s">
        <v>126</v>
      </c>
      <c r="D87" s="71">
        <v>1856</v>
      </c>
      <c r="E87" s="72" t="s">
        <v>247</v>
      </c>
      <c r="F87" s="71">
        <v>76.59</v>
      </c>
      <c r="G87" s="57"/>
      <c r="H87" s="47"/>
      <c r="I87" s="46" t="s">
        <v>39</v>
      </c>
      <c r="J87" s="48">
        <f t="shared" si="5"/>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7"/>
        <v>142151.04</v>
      </c>
      <c r="BB87" s="61">
        <f t="shared" si="8"/>
        <v>142151.04</v>
      </c>
      <c r="BC87" s="56" t="str">
        <f t="shared" si="9"/>
        <v>INR  One Lakh Forty Two Thousand One Hundred &amp; Fifty One  and Paise Four Only</v>
      </c>
      <c r="BD87" s="71">
        <v>139</v>
      </c>
      <c r="BE87" s="78">
        <f t="shared" si="10"/>
        <v>157.24</v>
      </c>
      <c r="BF87" s="78">
        <f t="shared" si="11"/>
        <v>257984</v>
      </c>
      <c r="BG87" s="78"/>
      <c r="HR87" s="16"/>
      <c r="HS87" s="16"/>
      <c r="HT87" s="16"/>
      <c r="HU87" s="16"/>
      <c r="HV87" s="16"/>
    </row>
    <row r="88" spans="1:230" s="15" customFormat="1" ht="41.25" customHeight="1">
      <c r="A88" s="64">
        <v>76</v>
      </c>
      <c r="B88" s="73" t="s">
        <v>375</v>
      </c>
      <c r="C88" s="76" t="s">
        <v>127</v>
      </c>
      <c r="D88" s="71">
        <v>1460</v>
      </c>
      <c r="E88" s="72" t="s">
        <v>247</v>
      </c>
      <c r="F88" s="71">
        <v>42.99</v>
      </c>
      <c r="G88" s="57"/>
      <c r="H88" s="47"/>
      <c r="I88" s="46" t="s">
        <v>39</v>
      </c>
      <c r="J88" s="48">
        <f t="shared" si="5"/>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7"/>
        <v>62765.4</v>
      </c>
      <c r="BB88" s="61">
        <f t="shared" si="8"/>
        <v>62765.4</v>
      </c>
      <c r="BC88" s="56" t="str">
        <f t="shared" si="9"/>
        <v>INR  Sixty Two Thousand Seven Hundred &amp; Sixty Five  and Paise Forty Only</v>
      </c>
      <c r="BD88" s="71">
        <v>143</v>
      </c>
      <c r="BE88" s="78">
        <f t="shared" si="10"/>
        <v>161.76</v>
      </c>
      <c r="BF88" s="78">
        <f t="shared" si="11"/>
        <v>208780</v>
      </c>
      <c r="BG88" s="78"/>
      <c r="HR88" s="16"/>
      <c r="HS88" s="16"/>
      <c r="HT88" s="16"/>
      <c r="HU88" s="16"/>
      <c r="HV88" s="16"/>
    </row>
    <row r="89" spans="1:230" s="15" customFormat="1" ht="60.75" customHeight="1">
      <c r="A89" s="64">
        <v>77</v>
      </c>
      <c r="B89" s="73" t="s">
        <v>376</v>
      </c>
      <c r="C89" s="76" t="s">
        <v>128</v>
      </c>
      <c r="D89" s="71">
        <v>1460</v>
      </c>
      <c r="E89" s="72" t="s">
        <v>247</v>
      </c>
      <c r="F89" s="71">
        <v>91.63</v>
      </c>
      <c r="G89" s="57"/>
      <c r="H89" s="47"/>
      <c r="I89" s="46" t="s">
        <v>39</v>
      </c>
      <c r="J89" s="48">
        <f t="shared" si="5"/>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7"/>
        <v>133779.8</v>
      </c>
      <c r="BB89" s="61">
        <f t="shared" si="8"/>
        <v>133779.8</v>
      </c>
      <c r="BC89" s="56" t="str">
        <f t="shared" si="9"/>
        <v>INR  One Lakh Thirty Three Thousand Seven Hundred &amp; Seventy Nine  and Paise Eighty Only</v>
      </c>
      <c r="BD89" s="71">
        <v>147</v>
      </c>
      <c r="BE89" s="78">
        <f t="shared" si="10"/>
        <v>166.29</v>
      </c>
      <c r="BF89" s="78">
        <f t="shared" si="11"/>
        <v>214620</v>
      </c>
      <c r="BG89" s="78"/>
      <c r="HR89" s="16"/>
      <c r="HS89" s="16"/>
      <c r="HT89" s="16"/>
      <c r="HU89" s="16"/>
      <c r="HV89" s="16"/>
    </row>
    <row r="90" spans="1:230" s="15" customFormat="1" ht="35.25" customHeight="1">
      <c r="A90" s="64">
        <v>78</v>
      </c>
      <c r="B90" s="73" t="s">
        <v>377</v>
      </c>
      <c r="C90" s="76" t="s">
        <v>129</v>
      </c>
      <c r="D90" s="71">
        <v>910</v>
      </c>
      <c r="E90" s="72" t="s">
        <v>247</v>
      </c>
      <c r="F90" s="71">
        <v>32.8</v>
      </c>
      <c r="G90" s="57"/>
      <c r="H90" s="47"/>
      <c r="I90" s="46" t="s">
        <v>39</v>
      </c>
      <c r="J90" s="48">
        <f>IF(I90="Less(-)",-1,1)</f>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7"/>
        <v>29848</v>
      </c>
      <c r="BB90" s="61">
        <f t="shared" si="8"/>
        <v>29848</v>
      </c>
      <c r="BC90" s="56" t="str">
        <f t="shared" si="9"/>
        <v>INR  Twenty Nine Thousand Eight Hundred &amp; Forty Eight  Only</v>
      </c>
      <c r="BD90" s="71">
        <v>151</v>
      </c>
      <c r="BE90" s="78">
        <f t="shared" si="10"/>
        <v>170.81</v>
      </c>
      <c r="BF90" s="78">
        <f t="shared" si="11"/>
        <v>137410</v>
      </c>
      <c r="BG90" s="78"/>
      <c r="HR90" s="16"/>
      <c r="HS90" s="16"/>
      <c r="HT90" s="16"/>
      <c r="HU90" s="16"/>
      <c r="HV90" s="16"/>
    </row>
    <row r="91" spans="1:230" s="15" customFormat="1" ht="85.5" customHeight="1">
      <c r="A91" s="64">
        <v>79</v>
      </c>
      <c r="B91" s="73" t="s">
        <v>378</v>
      </c>
      <c r="C91" s="76" t="s">
        <v>130</v>
      </c>
      <c r="D91" s="74">
        <v>910</v>
      </c>
      <c r="E91" s="75" t="s">
        <v>247</v>
      </c>
      <c r="F91" s="70">
        <v>89.36</v>
      </c>
      <c r="G91" s="57"/>
      <c r="H91" s="47"/>
      <c r="I91" s="46" t="s">
        <v>39</v>
      </c>
      <c r="J91" s="48">
        <f t="shared" si="5"/>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7"/>
        <v>81317.6</v>
      </c>
      <c r="BB91" s="61">
        <f t="shared" si="8"/>
        <v>81317.6</v>
      </c>
      <c r="BC91" s="56" t="str">
        <f t="shared" si="9"/>
        <v>INR  Eighty One Thousand Three Hundred &amp; Seventeen  and Paise Sixty Only</v>
      </c>
      <c r="BD91" s="70">
        <v>34</v>
      </c>
      <c r="BE91" s="78">
        <f t="shared" si="10"/>
        <v>38.46</v>
      </c>
      <c r="BF91" s="78">
        <f t="shared" si="11"/>
        <v>30940</v>
      </c>
      <c r="BG91" s="78"/>
      <c r="HR91" s="16"/>
      <c r="HS91" s="16"/>
      <c r="HT91" s="16"/>
      <c r="HU91" s="16"/>
      <c r="HV91" s="16"/>
    </row>
    <row r="92" spans="1:230" s="15" customFormat="1" ht="132" customHeight="1">
      <c r="A92" s="64">
        <v>80</v>
      </c>
      <c r="B92" s="73" t="s">
        <v>379</v>
      </c>
      <c r="C92" s="76" t="s">
        <v>131</v>
      </c>
      <c r="D92" s="74">
        <v>775</v>
      </c>
      <c r="E92" s="75" t="s">
        <v>247</v>
      </c>
      <c r="F92" s="70">
        <v>364.25</v>
      </c>
      <c r="G92" s="57"/>
      <c r="H92" s="47"/>
      <c r="I92" s="46" t="s">
        <v>39</v>
      </c>
      <c r="J92" s="48">
        <f aca="true" t="shared" si="12" ref="J92:J124">IF(I92="Less(-)",-1,1)</f>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7"/>
        <v>282293.75</v>
      </c>
      <c r="BB92" s="61">
        <f t="shared" si="8"/>
        <v>282293.75</v>
      </c>
      <c r="BC92" s="56" t="str">
        <f t="shared" si="9"/>
        <v>INR  Two Lakh Eighty Two Thousand Two Hundred &amp; Ninety Three  and Paise Seventy Five Only</v>
      </c>
      <c r="BD92" s="70">
        <v>1415</v>
      </c>
      <c r="BE92" s="78">
        <f t="shared" si="10"/>
        <v>1600.65</v>
      </c>
      <c r="BF92" s="78">
        <f t="shared" si="11"/>
        <v>1096625</v>
      </c>
      <c r="BG92" s="78"/>
      <c r="HR92" s="16"/>
      <c r="HS92" s="16"/>
      <c r="HT92" s="16"/>
      <c r="HU92" s="16"/>
      <c r="HV92" s="16"/>
    </row>
    <row r="93" spans="1:230" s="15" customFormat="1" ht="135" customHeight="1">
      <c r="A93" s="64">
        <v>81</v>
      </c>
      <c r="B93" s="73" t="s">
        <v>380</v>
      </c>
      <c r="C93" s="76" t="s">
        <v>132</v>
      </c>
      <c r="D93" s="74">
        <v>768</v>
      </c>
      <c r="E93" s="75" t="s">
        <v>247</v>
      </c>
      <c r="F93" s="70">
        <v>369.71</v>
      </c>
      <c r="G93" s="57"/>
      <c r="H93" s="47"/>
      <c r="I93" s="46" t="s">
        <v>39</v>
      </c>
      <c r="J93" s="48">
        <f t="shared" si="12"/>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7"/>
        <v>283937.28</v>
      </c>
      <c r="BB93" s="61">
        <f t="shared" si="8"/>
        <v>283937.28</v>
      </c>
      <c r="BC93" s="56" t="str">
        <f t="shared" si="9"/>
        <v>INR  Two Lakh Eighty Three Thousand Nine Hundred &amp; Thirty Seven  and Paise Twenty Eight Only</v>
      </c>
      <c r="BD93" s="70">
        <v>983</v>
      </c>
      <c r="BE93" s="78">
        <f t="shared" si="10"/>
        <v>1111.97</v>
      </c>
      <c r="BF93" s="78">
        <f t="shared" si="11"/>
        <v>754944</v>
      </c>
      <c r="BG93" s="78"/>
      <c r="HR93" s="16"/>
      <c r="HS93" s="16"/>
      <c r="HT93" s="16"/>
      <c r="HU93" s="16"/>
      <c r="HV93" s="16"/>
    </row>
    <row r="94" spans="1:230" s="15" customFormat="1" ht="99.75" customHeight="1">
      <c r="A94" s="64">
        <v>82</v>
      </c>
      <c r="B94" s="73" t="s">
        <v>381</v>
      </c>
      <c r="C94" s="76" t="s">
        <v>133</v>
      </c>
      <c r="D94" s="74">
        <v>65</v>
      </c>
      <c r="E94" s="75" t="s">
        <v>247</v>
      </c>
      <c r="F94" s="70">
        <v>1147.04</v>
      </c>
      <c r="G94" s="57"/>
      <c r="H94" s="47"/>
      <c r="I94" s="46" t="s">
        <v>39</v>
      </c>
      <c r="J94" s="48">
        <f t="shared" si="12"/>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7"/>
        <v>74557.6</v>
      </c>
      <c r="BB94" s="61">
        <f t="shared" si="8"/>
        <v>74557.6</v>
      </c>
      <c r="BC94" s="56" t="str">
        <f t="shared" si="9"/>
        <v>INR  Seventy Four Thousand Five Hundred &amp; Fifty Seven  and Paise Sixty Only</v>
      </c>
      <c r="BD94" s="70">
        <v>659</v>
      </c>
      <c r="BE94" s="78">
        <f t="shared" si="10"/>
        <v>745.46</v>
      </c>
      <c r="BF94" s="78">
        <f t="shared" si="11"/>
        <v>42835</v>
      </c>
      <c r="BG94" s="78"/>
      <c r="HR94" s="16"/>
      <c r="HS94" s="16"/>
      <c r="HT94" s="16"/>
      <c r="HU94" s="16"/>
      <c r="HV94" s="16"/>
    </row>
    <row r="95" spans="1:230" s="15" customFormat="1" ht="99.75" customHeight="1">
      <c r="A95" s="64">
        <v>83</v>
      </c>
      <c r="B95" s="73" t="s">
        <v>382</v>
      </c>
      <c r="C95" s="76" t="s">
        <v>134</v>
      </c>
      <c r="D95" s="74">
        <v>52</v>
      </c>
      <c r="E95" s="75" t="s">
        <v>247</v>
      </c>
      <c r="F95" s="70">
        <v>1160.61</v>
      </c>
      <c r="G95" s="57"/>
      <c r="H95" s="47"/>
      <c r="I95" s="46" t="s">
        <v>39</v>
      </c>
      <c r="J95" s="48">
        <f t="shared" si="12"/>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7"/>
        <v>60351.72</v>
      </c>
      <c r="BB95" s="61">
        <f t="shared" si="8"/>
        <v>60351.72</v>
      </c>
      <c r="BC95" s="56" t="str">
        <f t="shared" si="9"/>
        <v>INR  Sixty Thousand Three Hundred &amp; Fifty One  and Paise Seventy Two Only</v>
      </c>
      <c r="BD95" s="70">
        <v>20.01</v>
      </c>
      <c r="BE95" s="78">
        <f t="shared" si="10"/>
        <v>22.64</v>
      </c>
      <c r="BF95" s="78">
        <f t="shared" si="11"/>
        <v>1040.52</v>
      </c>
      <c r="BG95" s="78"/>
      <c r="HR95" s="16"/>
      <c r="HS95" s="16"/>
      <c r="HT95" s="16"/>
      <c r="HU95" s="16"/>
      <c r="HV95" s="16"/>
    </row>
    <row r="96" spans="1:230" s="15" customFormat="1" ht="37.5" customHeight="1">
      <c r="A96" s="64">
        <v>84</v>
      </c>
      <c r="B96" s="73" t="s">
        <v>383</v>
      </c>
      <c r="C96" s="76" t="s">
        <v>135</v>
      </c>
      <c r="D96" s="74">
        <v>145</v>
      </c>
      <c r="E96" s="75" t="s">
        <v>520</v>
      </c>
      <c r="F96" s="70">
        <v>253.39</v>
      </c>
      <c r="G96" s="57"/>
      <c r="H96" s="47"/>
      <c r="I96" s="46" t="s">
        <v>39</v>
      </c>
      <c r="J96" s="48">
        <f t="shared" si="12"/>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7"/>
        <v>36741.55</v>
      </c>
      <c r="BB96" s="61">
        <f t="shared" si="8"/>
        <v>36741.55</v>
      </c>
      <c r="BC96" s="56" t="str">
        <f t="shared" si="9"/>
        <v>INR  Thirty Six Thousand Seven Hundred &amp; Forty One  and Paise Fifty Five Only</v>
      </c>
      <c r="BD96" s="70">
        <v>14.24</v>
      </c>
      <c r="BE96" s="78">
        <f t="shared" si="10"/>
        <v>16.11</v>
      </c>
      <c r="BF96" s="78">
        <f t="shared" si="11"/>
        <v>2064.8</v>
      </c>
      <c r="BG96" s="78"/>
      <c r="HR96" s="16"/>
      <c r="HS96" s="16"/>
      <c r="HT96" s="16"/>
      <c r="HU96" s="16"/>
      <c r="HV96" s="16"/>
    </row>
    <row r="97" spans="1:230" s="15" customFormat="1" ht="37.5" customHeight="1">
      <c r="A97" s="64">
        <v>85</v>
      </c>
      <c r="B97" s="73" t="s">
        <v>384</v>
      </c>
      <c r="C97" s="76" t="s">
        <v>136</v>
      </c>
      <c r="D97" s="74">
        <v>22</v>
      </c>
      <c r="E97" s="75" t="s">
        <v>301</v>
      </c>
      <c r="F97" s="70">
        <v>236.42</v>
      </c>
      <c r="G97" s="57"/>
      <c r="H97" s="47"/>
      <c r="I97" s="46" t="s">
        <v>39</v>
      </c>
      <c r="J97" s="48">
        <f t="shared" si="12"/>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7"/>
        <v>5201.24</v>
      </c>
      <c r="BB97" s="61">
        <f t="shared" si="8"/>
        <v>5201.24</v>
      </c>
      <c r="BC97" s="56" t="str">
        <f t="shared" si="9"/>
        <v>INR  Five Thousand Two Hundred &amp; One  and Paise Twenty Four Only</v>
      </c>
      <c r="BD97" s="70">
        <v>14.95</v>
      </c>
      <c r="BE97" s="78">
        <f t="shared" si="10"/>
        <v>16.91</v>
      </c>
      <c r="BF97" s="78">
        <f t="shared" si="11"/>
        <v>328.9</v>
      </c>
      <c r="BG97" s="78"/>
      <c r="HR97" s="16"/>
      <c r="HS97" s="16"/>
      <c r="HT97" s="16"/>
      <c r="HU97" s="16"/>
      <c r="HV97" s="16"/>
    </row>
    <row r="98" spans="1:230" s="15" customFormat="1" ht="120" customHeight="1">
      <c r="A98" s="64">
        <v>86</v>
      </c>
      <c r="B98" s="73" t="s">
        <v>385</v>
      </c>
      <c r="C98" s="76" t="s">
        <v>137</v>
      </c>
      <c r="D98" s="74">
        <v>12</v>
      </c>
      <c r="E98" s="75" t="s">
        <v>301</v>
      </c>
      <c r="F98" s="70">
        <v>1303.14</v>
      </c>
      <c r="G98" s="57"/>
      <c r="H98" s="47"/>
      <c r="I98" s="46" t="s">
        <v>39</v>
      </c>
      <c r="J98" s="48">
        <f t="shared" si="12"/>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7"/>
        <v>15637.68</v>
      </c>
      <c r="BB98" s="61">
        <f t="shared" si="8"/>
        <v>15637.68</v>
      </c>
      <c r="BC98" s="56" t="str">
        <f t="shared" si="9"/>
        <v>INR  Fifteen Thousand Six Hundred &amp; Thirty Seven  and Paise Sixty Eight Only</v>
      </c>
      <c r="BD98" s="70">
        <v>15.66</v>
      </c>
      <c r="BE98" s="78">
        <f t="shared" si="10"/>
        <v>17.71</v>
      </c>
      <c r="BF98" s="78">
        <f t="shared" si="11"/>
        <v>187.92</v>
      </c>
      <c r="BG98" s="78"/>
      <c r="HR98" s="16"/>
      <c r="HS98" s="16"/>
      <c r="HT98" s="16"/>
      <c r="HU98" s="16"/>
      <c r="HV98" s="16"/>
    </row>
    <row r="99" spans="1:230" s="15" customFormat="1" ht="120" customHeight="1">
      <c r="A99" s="64">
        <v>87</v>
      </c>
      <c r="B99" s="73" t="s">
        <v>386</v>
      </c>
      <c r="C99" s="76" t="s">
        <v>138</v>
      </c>
      <c r="D99" s="74">
        <v>14</v>
      </c>
      <c r="E99" s="75" t="s">
        <v>301</v>
      </c>
      <c r="F99" s="70">
        <v>1316.72</v>
      </c>
      <c r="G99" s="57"/>
      <c r="H99" s="47"/>
      <c r="I99" s="46" t="s">
        <v>39</v>
      </c>
      <c r="J99" s="48">
        <f t="shared" si="12"/>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7"/>
        <v>18434.08</v>
      </c>
      <c r="BB99" s="61">
        <f t="shared" si="8"/>
        <v>18434.08</v>
      </c>
      <c r="BC99" s="56" t="str">
        <f t="shared" si="9"/>
        <v>INR  Eighteen Thousand Four Hundred &amp; Thirty Four  and Paise Eight Only</v>
      </c>
      <c r="BD99" s="70">
        <v>110</v>
      </c>
      <c r="BE99" s="78">
        <f t="shared" si="10"/>
        <v>124.43</v>
      </c>
      <c r="BF99" s="78">
        <f t="shared" si="11"/>
        <v>1540</v>
      </c>
      <c r="BG99" s="78"/>
      <c r="HR99" s="16"/>
      <c r="HS99" s="16"/>
      <c r="HT99" s="16"/>
      <c r="HU99" s="16"/>
      <c r="HV99" s="16"/>
    </row>
    <row r="100" spans="1:230" s="15" customFormat="1" ht="155.25" customHeight="1">
      <c r="A100" s="64">
        <v>88</v>
      </c>
      <c r="B100" s="73" t="s">
        <v>387</v>
      </c>
      <c r="C100" s="76" t="s">
        <v>139</v>
      </c>
      <c r="D100" s="74">
        <v>172</v>
      </c>
      <c r="E100" s="75" t="s">
        <v>247</v>
      </c>
      <c r="F100" s="70">
        <v>838.22</v>
      </c>
      <c r="G100" s="57"/>
      <c r="H100" s="47"/>
      <c r="I100" s="46" t="s">
        <v>39</v>
      </c>
      <c r="J100" s="48">
        <f t="shared" si="12"/>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7"/>
        <v>144173.84</v>
      </c>
      <c r="BB100" s="61">
        <f t="shared" si="8"/>
        <v>144173.84</v>
      </c>
      <c r="BC100" s="56" t="str">
        <f t="shared" si="9"/>
        <v>INR  One Lakh Forty Four Thousand One Hundred &amp; Seventy Three  and Paise Eighty Four Only</v>
      </c>
      <c r="BD100" s="70">
        <v>30.8</v>
      </c>
      <c r="BE100" s="78">
        <f t="shared" si="10"/>
        <v>34.84</v>
      </c>
      <c r="BF100" s="78">
        <f t="shared" si="11"/>
        <v>5297.6</v>
      </c>
      <c r="BG100" s="78"/>
      <c r="HR100" s="16"/>
      <c r="HS100" s="16"/>
      <c r="HT100" s="16"/>
      <c r="HU100" s="16"/>
      <c r="HV100" s="16"/>
    </row>
    <row r="101" spans="1:230" s="15" customFormat="1" ht="151.5" customHeight="1">
      <c r="A101" s="64">
        <v>89</v>
      </c>
      <c r="B101" s="73" t="s">
        <v>388</v>
      </c>
      <c r="C101" s="76" t="s">
        <v>140</v>
      </c>
      <c r="D101" s="74">
        <v>137</v>
      </c>
      <c r="E101" s="75" t="s">
        <v>247</v>
      </c>
      <c r="F101" s="70">
        <v>843.88</v>
      </c>
      <c r="G101" s="57"/>
      <c r="H101" s="47"/>
      <c r="I101" s="46" t="s">
        <v>39</v>
      </c>
      <c r="J101" s="48">
        <f t="shared" si="12"/>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7"/>
        <v>115611.56</v>
      </c>
      <c r="BB101" s="61">
        <f t="shared" si="8"/>
        <v>115611.56</v>
      </c>
      <c r="BC101" s="56" t="str">
        <f t="shared" si="9"/>
        <v>INR  One Lakh Fifteen Thousand Six Hundred &amp; Eleven  and Paise Fifty Six Only</v>
      </c>
      <c r="BD101" s="70">
        <v>30.8</v>
      </c>
      <c r="BE101" s="78">
        <f t="shared" si="10"/>
        <v>34.84</v>
      </c>
      <c r="BF101" s="78">
        <f t="shared" si="11"/>
        <v>4219.6</v>
      </c>
      <c r="BG101" s="78"/>
      <c r="HR101" s="16"/>
      <c r="HS101" s="16"/>
      <c r="HT101" s="16"/>
      <c r="HU101" s="16"/>
      <c r="HV101" s="16"/>
    </row>
    <row r="102" spans="1:230" s="15" customFormat="1" ht="165" customHeight="1">
      <c r="A102" s="64">
        <v>90</v>
      </c>
      <c r="B102" s="73" t="s">
        <v>389</v>
      </c>
      <c r="C102" s="76" t="s">
        <v>141</v>
      </c>
      <c r="D102" s="74">
        <v>152</v>
      </c>
      <c r="E102" s="75" t="s">
        <v>247</v>
      </c>
      <c r="F102" s="70">
        <v>843.88</v>
      </c>
      <c r="G102" s="57"/>
      <c r="H102" s="47"/>
      <c r="I102" s="46" t="s">
        <v>39</v>
      </c>
      <c r="J102" s="48">
        <f t="shared" si="12"/>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7"/>
        <v>128269.76</v>
      </c>
      <c r="BB102" s="61">
        <f t="shared" si="8"/>
        <v>128269.76</v>
      </c>
      <c r="BC102" s="56" t="str">
        <f t="shared" si="9"/>
        <v>INR  One Lakh Twenty Eight Thousand Two Hundred &amp; Sixty Nine  and Paise Seventy Six Only</v>
      </c>
      <c r="BD102" s="70">
        <v>30.8</v>
      </c>
      <c r="BE102" s="78">
        <f t="shared" si="10"/>
        <v>34.84</v>
      </c>
      <c r="BF102" s="78">
        <f t="shared" si="11"/>
        <v>4681.6</v>
      </c>
      <c r="BG102" s="78"/>
      <c r="HR102" s="16"/>
      <c r="HS102" s="16"/>
      <c r="HT102" s="16"/>
      <c r="HU102" s="16"/>
      <c r="HV102" s="16"/>
    </row>
    <row r="103" spans="1:230" s="15" customFormat="1" ht="165.75" customHeight="1">
      <c r="A103" s="64">
        <v>91</v>
      </c>
      <c r="B103" s="73" t="s">
        <v>390</v>
      </c>
      <c r="C103" s="76" t="s">
        <v>142</v>
      </c>
      <c r="D103" s="74">
        <v>122</v>
      </c>
      <c r="E103" s="75" t="s">
        <v>247</v>
      </c>
      <c r="F103" s="70">
        <v>849.53</v>
      </c>
      <c r="G103" s="57"/>
      <c r="H103" s="47"/>
      <c r="I103" s="46" t="s">
        <v>39</v>
      </c>
      <c r="J103" s="48">
        <f t="shared" si="12"/>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7"/>
        <v>103642.66</v>
      </c>
      <c r="BB103" s="61">
        <f t="shared" si="8"/>
        <v>103642.66</v>
      </c>
      <c r="BC103" s="56" t="str">
        <f t="shared" si="9"/>
        <v>INR  One Lakh Three Thousand Six Hundred &amp; Forty Two  and Paise Sixty Six Only</v>
      </c>
      <c r="BD103" s="70">
        <v>30.8</v>
      </c>
      <c r="BE103" s="78">
        <f t="shared" si="10"/>
        <v>34.84</v>
      </c>
      <c r="BF103" s="78">
        <f t="shared" si="11"/>
        <v>3757.6</v>
      </c>
      <c r="BG103" s="78"/>
      <c r="HR103" s="16"/>
      <c r="HS103" s="16"/>
      <c r="HT103" s="16"/>
      <c r="HU103" s="16"/>
      <c r="HV103" s="16"/>
    </row>
    <row r="104" spans="1:230" s="15" customFormat="1" ht="102.75" customHeight="1">
      <c r="A104" s="64">
        <v>92</v>
      </c>
      <c r="B104" s="73" t="s">
        <v>391</v>
      </c>
      <c r="C104" s="76" t="s">
        <v>143</v>
      </c>
      <c r="D104" s="74">
        <v>1.1</v>
      </c>
      <c r="E104" s="75" t="s">
        <v>248</v>
      </c>
      <c r="F104" s="70">
        <v>86079.8</v>
      </c>
      <c r="G104" s="57"/>
      <c r="H104" s="47"/>
      <c r="I104" s="46" t="s">
        <v>39</v>
      </c>
      <c r="J104" s="48">
        <f t="shared" si="12"/>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7"/>
        <v>94687.78</v>
      </c>
      <c r="BB104" s="61">
        <f t="shared" si="8"/>
        <v>94687.78</v>
      </c>
      <c r="BC104" s="56" t="str">
        <f t="shared" si="9"/>
        <v>INR  Ninety Four Thousand Six Hundred &amp; Eighty Seven  and Paise Seventy Eight Only</v>
      </c>
      <c r="BD104" s="70">
        <v>30.8</v>
      </c>
      <c r="BE104" s="78">
        <f t="shared" si="10"/>
        <v>34.84</v>
      </c>
      <c r="BF104" s="78">
        <f t="shared" si="11"/>
        <v>33.88</v>
      </c>
      <c r="BG104" s="78"/>
      <c r="HR104" s="16"/>
      <c r="HS104" s="16"/>
      <c r="HT104" s="16"/>
      <c r="HU104" s="16"/>
      <c r="HV104" s="16"/>
    </row>
    <row r="105" spans="1:230" s="15" customFormat="1" ht="84" customHeight="1">
      <c r="A105" s="64">
        <v>93</v>
      </c>
      <c r="B105" s="73" t="s">
        <v>392</v>
      </c>
      <c r="C105" s="76" t="s">
        <v>144</v>
      </c>
      <c r="D105" s="74">
        <v>0.9</v>
      </c>
      <c r="E105" s="75" t="s">
        <v>248</v>
      </c>
      <c r="F105" s="70">
        <v>86306.04</v>
      </c>
      <c r="G105" s="57"/>
      <c r="H105" s="47"/>
      <c r="I105" s="46" t="s">
        <v>39</v>
      </c>
      <c r="J105" s="48">
        <f t="shared" si="12"/>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7"/>
        <v>77675.44</v>
      </c>
      <c r="BB105" s="61">
        <f t="shared" si="8"/>
        <v>77675.44</v>
      </c>
      <c r="BC105" s="56" t="str">
        <f t="shared" si="9"/>
        <v>INR  Seventy Seven Thousand Six Hundred &amp; Seventy Five  and Paise Forty Four Only</v>
      </c>
      <c r="BD105" s="70">
        <v>48.5</v>
      </c>
      <c r="BE105" s="78">
        <f t="shared" si="10"/>
        <v>54.86</v>
      </c>
      <c r="BF105" s="78">
        <f t="shared" si="11"/>
        <v>43.65</v>
      </c>
      <c r="BG105" s="78"/>
      <c r="HR105" s="16"/>
      <c r="HS105" s="16"/>
      <c r="HT105" s="16"/>
      <c r="HU105" s="16"/>
      <c r="HV105" s="16"/>
    </row>
    <row r="106" spans="1:230" s="15" customFormat="1" ht="112.5" customHeight="1">
      <c r="A106" s="64">
        <v>94</v>
      </c>
      <c r="B106" s="73" t="s">
        <v>393</v>
      </c>
      <c r="C106" s="76" t="s">
        <v>145</v>
      </c>
      <c r="D106" s="74">
        <v>32</v>
      </c>
      <c r="E106" s="75" t="s">
        <v>247</v>
      </c>
      <c r="F106" s="70">
        <v>3563.28</v>
      </c>
      <c r="G106" s="57"/>
      <c r="H106" s="47"/>
      <c r="I106" s="46" t="s">
        <v>39</v>
      </c>
      <c r="J106" s="48">
        <f t="shared" si="12"/>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7"/>
        <v>114024.96</v>
      </c>
      <c r="BB106" s="61">
        <f t="shared" si="8"/>
        <v>114024.96</v>
      </c>
      <c r="BC106" s="56" t="str">
        <f t="shared" si="9"/>
        <v>INR  One Lakh Fourteen Thousand  &amp;Twenty Four  and Paise Ninety Six Only</v>
      </c>
      <c r="BD106" s="70">
        <v>62</v>
      </c>
      <c r="BE106" s="78">
        <f t="shared" si="10"/>
        <v>70.13</v>
      </c>
      <c r="BF106" s="78">
        <f t="shared" si="11"/>
        <v>1984</v>
      </c>
      <c r="BG106" s="78"/>
      <c r="HR106" s="16"/>
      <c r="HS106" s="16"/>
      <c r="HT106" s="16"/>
      <c r="HU106" s="16"/>
      <c r="HV106" s="16"/>
    </row>
    <row r="107" spans="1:230" s="15" customFormat="1" ht="112.5" customHeight="1">
      <c r="A107" s="64">
        <v>95</v>
      </c>
      <c r="B107" s="73" t="s">
        <v>394</v>
      </c>
      <c r="C107" s="76" t="s">
        <v>146</v>
      </c>
      <c r="D107" s="74">
        <v>26</v>
      </c>
      <c r="E107" s="75" t="s">
        <v>247</v>
      </c>
      <c r="F107" s="70">
        <v>3596.08</v>
      </c>
      <c r="G107" s="57"/>
      <c r="H107" s="47"/>
      <c r="I107" s="46" t="s">
        <v>39</v>
      </c>
      <c r="J107" s="48">
        <f t="shared" si="12"/>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7"/>
        <v>93498.08</v>
      </c>
      <c r="BB107" s="61">
        <f t="shared" si="8"/>
        <v>93498.08</v>
      </c>
      <c r="BC107" s="56" t="str">
        <f t="shared" si="9"/>
        <v>INR  Ninety Three Thousand Four Hundred &amp; Ninety Eight  and Paise Eight Only</v>
      </c>
      <c r="BD107" s="70">
        <v>62</v>
      </c>
      <c r="BE107" s="78">
        <f t="shared" si="10"/>
        <v>70.13</v>
      </c>
      <c r="BF107" s="78">
        <f t="shared" si="11"/>
        <v>1612</v>
      </c>
      <c r="BG107" s="78"/>
      <c r="HR107" s="16"/>
      <c r="HS107" s="16"/>
      <c r="HT107" s="16"/>
      <c r="HU107" s="16"/>
      <c r="HV107" s="16"/>
    </row>
    <row r="108" spans="1:230" s="15" customFormat="1" ht="110.25" customHeight="1">
      <c r="A108" s="64">
        <v>96</v>
      </c>
      <c r="B108" s="73" t="s">
        <v>395</v>
      </c>
      <c r="C108" s="76" t="s">
        <v>147</v>
      </c>
      <c r="D108" s="74">
        <v>24</v>
      </c>
      <c r="E108" s="75" t="s">
        <v>247</v>
      </c>
      <c r="F108" s="70">
        <v>3125.51</v>
      </c>
      <c r="G108" s="57"/>
      <c r="H108" s="47"/>
      <c r="I108" s="46" t="s">
        <v>39</v>
      </c>
      <c r="J108" s="48">
        <f t="shared" si="12"/>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7"/>
        <v>75012.24</v>
      </c>
      <c r="BB108" s="61">
        <f t="shared" si="8"/>
        <v>75012.24</v>
      </c>
      <c r="BC108" s="56" t="str">
        <f t="shared" si="9"/>
        <v>INR  Seventy Five Thousand  &amp;Twelve  and Paise Twenty Four Only</v>
      </c>
      <c r="BD108" s="70">
        <v>62</v>
      </c>
      <c r="BE108" s="78">
        <f t="shared" si="10"/>
        <v>70.13</v>
      </c>
      <c r="BF108" s="78">
        <f t="shared" si="11"/>
        <v>1488</v>
      </c>
      <c r="BG108" s="78"/>
      <c r="HR108" s="16"/>
      <c r="HS108" s="16"/>
      <c r="HT108" s="16"/>
      <c r="HU108" s="16"/>
      <c r="HV108" s="16"/>
    </row>
    <row r="109" spans="1:230" s="15" customFormat="1" ht="110.25" customHeight="1">
      <c r="A109" s="64">
        <v>97</v>
      </c>
      <c r="B109" s="73" t="s">
        <v>396</v>
      </c>
      <c r="C109" s="76" t="s">
        <v>148</v>
      </c>
      <c r="D109" s="74">
        <v>24</v>
      </c>
      <c r="E109" s="75" t="s">
        <v>247</v>
      </c>
      <c r="F109" s="70">
        <v>3141.34</v>
      </c>
      <c r="G109" s="57"/>
      <c r="H109" s="47"/>
      <c r="I109" s="46" t="s">
        <v>39</v>
      </c>
      <c r="J109" s="48">
        <f t="shared" si="12"/>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7"/>
        <v>75392.16</v>
      </c>
      <c r="BB109" s="61">
        <f t="shared" si="8"/>
        <v>75392.16</v>
      </c>
      <c r="BC109" s="56" t="str">
        <f t="shared" si="9"/>
        <v>INR  Seventy Five Thousand Three Hundred &amp; Ninety Two  and Paise Sixteen Only</v>
      </c>
      <c r="BD109" s="70">
        <v>62</v>
      </c>
      <c r="BE109" s="78">
        <f t="shared" si="10"/>
        <v>70.13</v>
      </c>
      <c r="BF109" s="78">
        <f t="shared" si="11"/>
        <v>1488</v>
      </c>
      <c r="BG109" s="78"/>
      <c r="HR109" s="16"/>
      <c r="HS109" s="16"/>
      <c r="HT109" s="16"/>
      <c r="HU109" s="16"/>
      <c r="HV109" s="16"/>
    </row>
    <row r="110" spans="1:230" s="15" customFormat="1" ht="120.75" customHeight="1">
      <c r="A110" s="64">
        <v>98</v>
      </c>
      <c r="B110" s="73" t="s">
        <v>397</v>
      </c>
      <c r="C110" s="76" t="s">
        <v>149</v>
      </c>
      <c r="D110" s="74">
        <v>120</v>
      </c>
      <c r="E110" s="75" t="s">
        <v>302</v>
      </c>
      <c r="F110" s="70">
        <v>562.21</v>
      </c>
      <c r="G110" s="57"/>
      <c r="H110" s="47"/>
      <c r="I110" s="46" t="s">
        <v>39</v>
      </c>
      <c r="J110" s="48">
        <f t="shared" si="12"/>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7"/>
        <v>67465.2</v>
      </c>
      <c r="BB110" s="61">
        <f t="shared" si="8"/>
        <v>67465.2</v>
      </c>
      <c r="BC110" s="56" t="str">
        <f t="shared" si="9"/>
        <v>INR  Sixty Seven Thousand Four Hundred &amp; Sixty Five  and Paise Twenty Only</v>
      </c>
      <c r="BD110" s="70">
        <v>70</v>
      </c>
      <c r="BE110" s="78">
        <f t="shared" si="10"/>
        <v>79.18</v>
      </c>
      <c r="BF110" s="78">
        <f t="shared" si="11"/>
        <v>8400</v>
      </c>
      <c r="BG110" s="78"/>
      <c r="HR110" s="16"/>
      <c r="HS110" s="16"/>
      <c r="HT110" s="16"/>
      <c r="HU110" s="16"/>
      <c r="HV110" s="16"/>
    </row>
    <row r="111" spans="1:230" s="15" customFormat="1" ht="153.75" customHeight="1">
      <c r="A111" s="64">
        <v>99</v>
      </c>
      <c r="B111" s="73" t="s">
        <v>398</v>
      </c>
      <c r="C111" s="76" t="s">
        <v>150</v>
      </c>
      <c r="D111" s="74">
        <v>50</v>
      </c>
      <c r="E111" s="75" t="s">
        <v>247</v>
      </c>
      <c r="F111" s="70">
        <v>2487.51</v>
      </c>
      <c r="G111" s="57"/>
      <c r="H111" s="47"/>
      <c r="I111" s="46" t="s">
        <v>39</v>
      </c>
      <c r="J111" s="48">
        <f t="shared" si="12"/>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7"/>
        <v>124375.5</v>
      </c>
      <c r="BB111" s="61">
        <f t="shared" si="8"/>
        <v>124375.5</v>
      </c>
      <c r="BC111" s="56" t="str">
        <f t="shared" si="9"/>
        <v>INR  One Lakh Twenty Four Thousand Three Hundred &amp; Seventy Five  and Paise Fifty Only</v>
      </c>
      <c r="BD111" s="70">
        <v>70</v>
      </c>
      <c r="BE111" s="78">
        <f t="shared" si="10"/>
        <v>79.18</v>
      </c>
      <c r="BF111" s="78">
        <f t="shared" si="11"/>
        <v>3500</v>
      </c>
      <c r="BG111" s="78"/>
      <c r="HR111" s="16"/>
      <c r="HS111" s="16"/>
      <c r="HT111" s="16"/>
      <c r="HU111" s="16"/>
      <c r="HV111" s="16"/>
    </row>
    <row r="112" spans="1:230" s="15" customFormat="1" ht="153.75" customHeight="1">
      <c r="A112" s="64">
        <v>100</v>
      </c>
      <c r="B112" s="73" t="s">
        <v>399</v>
      </c>
      <c r="C112" s="76" t="s">
        <v>151</v>
      </c>
      <c r="D112" s="74">
        <v>42</v>
      </c>
      <c r="E112" s="75" t="s">
        <v>247</v>
      </c>
      <c r="F112" s="70">
        <v>2517.36</v>
      </c>
      <c r="G112" s="57"/>
      <c r="H112" s="47"/>
      <c r="I112" s="46" t="s">
        <v>39</v>
      </c>
      <c r="J112" s="48">
        <f t="shared" si="12"/>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7"/>
        <v>105729.12</v>
      </c>
      <c r="BB112" s="61">
        <f t="shared" si="8"/>
        <v>105729.12</v>
      </c>
      <c r="BC112" s="56" t="str">
        <f t="shared" si="9"/>
        <v>INR  One Lakh Five Thousand Seven Hundred &amp; Twenty Nine  and Paise Twelve Only</v>
      </c>
      <c r="BD112" s="70">
        <v>70</v>
      </c>
      <c r="BE112" s="78">
        <f t="shared" si="10"/>
        <v>79.18</v>
      </c>
      <c r="BF112" s="78">
        <f t="shared" si="11"/>
        <v>2940</v>
      </c>
      <c r="BG112" s="78"/>
      <c r="HR112" s="16"/>
      <c r="HS112" s="16"/>
      <c r="HT112" s="16"/>
      <c r="HU112" s="16"/>
      <c r="HV112" s="16"/>
    </row>
    <row r="113" spans="1:230" s="15" customFormat="1" ht="59.25" customHeight="1">
      <c r="A113" s="64">
        <v>101</v>
      </c>
      <c r="B113" s="73" t="s">
        <v>400</v>
      </c>
      <c r="C113" s="76" t="s">
        <v>152</v>
      </c>
      <c r="D113" s="74">
        <v>92</v>
      </c>
      <c r="E113" s="75" t="s">
        <v>247</v>
      </c>
      <c r="F113" s="70">
        <v>606.32</v>
      </c>
      <c r="G113" s="57"/>
      <c r="H113" s="47"/>
      <c r="I113" s="46" t="s">
        <v>39</v>
      </c>
      <c r="J113" s="48">
        <f t="shared" si="12"/>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7"/>
        <v>55781.44</v>
      </c>
      <c r="BB113" s="61">
        <f t="shared" si="8"/>
        <v>55781.44</v>
      </c>
      <c r="BC113" s="56" t="str">
        <f t="shared" si="9"/>
        <v>INR  Fifty Five Thousand Seven Hundred &amp; Eighty One  and Paise Forty Four Only</v>
      </c>
      <c r="BD113" s="70">
        <v>70</v>
      </c>
      <c r="BE113" s="78">
        <f t="shared" si="10"/>
        <v>79.18</v>
      </c>
      <c r="BF113" s="78">
        <f t="shared" si="11"/>
        <v>6440</v>
      </c>
      <c r="BG113" s="78"/>
      <c r="HR113" s="16"/>
      <c r="HS113" s="16"/>
      <c r="HT113" s="16"/>
      <c r="HU113" s="16"/>
      <c r="HV113" s="16"/>
    </row>
    <row r="114" spans="1:230" s="15" customFormat="1" ht="34.5" customHeight="1">
      <c r="A114" s="64">
        <v>102</v>
      </c>
      <c r="B114" s="73" t="s">
        <v>291</v>
      </c>
      <c r="C114" s="76" t="s">
        <v>153</v>
      </c>
      <c r="D114" s="77">
        <v>92</v>
      </c>
      <c r="E114" s="72" t="s">
        <v>247</v>
      </c>
      <c r="F114" s="70">
        <v>75.79</v>
      </c>
      <c r="G114" s="57"/>
      <c r="H114" s="47"/>
      <c r="I114" s="46" t="s">
        <v>39</v>
      </c>
      <c r="J114" s="48">
        <f t="shared" si="12"/>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7"/>
        <v>6972.68</v>
      </c>
      <c r="BB114" s="61">
        <f t="shared" si="8"/>
        <v>6972.68</v>
      </c>
      <c r="BC114" s="56" t="str">
        <f t="shared" si="9"/>
        <v>INR  Six Thousand Nine Hundred &amp; Seventy Two  and Paise Sixty Eight Only</v>
      </c>
      <c r="BD114" s="70">
        <v>70</v>
      </c>
      <c r="BE114" s="78">
        <f t="shared" si="10"/>
        <v>79.18</v>
      </c>
      <c r="BF114" s="78">
        <f t="shared" si="11"/>
        <v>6440</v>
      </c>
      <c r="BG114" s="78"/>
      <c r="HR114" s="16"/>
      <c r="HS114" s="16"/>
      <c r="HT114" s="16"/>
      <c r="HU114" s="16"/>
      <c r="HV114" s="16"/>
    </row>
    <row r="115" spans="1:230" s="15" customFormat="1" ht="32.25" customHeight="1">
      <c r="A115" s="64">
        <v>103</v>
      </c>
      <c r="B115" s="73" t="s">
        <v>401</v>
      </c>
      <c r="C115" s="76" t="s">
        <v>154</v>
      </c>
      <c r="D115" s="74">
        <v>176</v>
      </c>
      <c r="E115" s="75" t="s">
        <v>250</v>
      </c>
      <c r="F115" s="70">
        <v>66.74</v>
      </c>
      <c r="G115" s="57"/>
      <c r="H115" s="47"/>
      <c r="I115" s="46" t="s">
        <v>39</v>
      </c>
      <c r="J115" s="48">
        <f t="shared" si="12"/>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7"/>
        <v>11746.24</v>
      </c>
      <c r="BB115" s="61">
        <f t="shared" si="8"/>
        <v>11746.24</v>
      </c>
      <c r="BC115" s="56" t="str">
        <f t="shared" si="9"/>
        <v>INR  Eleven Thousand Seven Hundred &amp; Forty Six  and Paise Twenty Four Only</v>
      </c>
      <c r="BD115" s="70">
        <v>31.4</v>
      </c>
      <c r="BE115" s="78">
        <f t="shared" si="10"/>
        <v>35.52</v>
      </c>
      <c r="BF115" s="78">
        <f t="shared" si="11"/>
        <v>5526.4</v>
      </c>
      <c r="BG115" s="78"/>
      <c r="HR115" s="16"/>
      <c r="HS115" s="16"/>
      <c r="HT115" s="16"/>
      <c r="HU115" s="16"/>
      <c r="HV115" s="16"/>
    </row>
    <row r="116" spans="1:230" s="15" customFormat="1" ht="60" customHeight="1">
      <c r="A116" s="64">
        <v>104</v>
      </c>
      <c r="B116" s="73" t="s">
        <v>402</v>
      </c>
      <c r="C116" s="76" t="s">
        <v>155</v>
      </c>
      <c r="D116" s="74">
        <v>17</v>
      </c>
      <c r="E116" s="75" t="s">
        <v>303</v>
      </c>
      <c r="F116" s="70">
        <v>10968.12</v>
      </c>
      <c r="G116" s="57"/>
      <c r="H116" s="47"/>
      <c r="I116" s="46" t="s">
        <v>39</v>
      </c>
      <c r="J116" s="48">
        <f t="shared" si="12"/>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7"/>
        <v>186458.04</v>
      </c>
      <c r="BB116" s="61">
        <f t="shared" si="8"/>
        <v>186458.04</v>
      </c>
      <c r="BC116" s="56" t="str">
        <f t="shared" si="9"/>
        <v>INR  One Lakh Eighty Six Thousand Four Hundred &amp; Fifty Eight  and Paise Four Only</v>
      </c>
      <c r="BD116" s="70">
        <v>32.11</v>
      </c>
      <c r="BE116" s="78">
        <f t="shared" si="10"/>
        <v>36.32</v>
      </c>
      <c r="BF116" s="78">
        <f t="shared" si="11"/>
        <v>545.87</v>
      </c>
      <c r="BG116" s="78"/>
      <c r="HR116" s="16"/>
      <c r="HS116" s="16"/>
      <c r="HT116" s="16"/>
      <c r="HU116" s="16"/>
      <c r="HV116" s="16"/>
    </row>
    <row r="117" spans="1:230" s="15" customFormat="1" ht="65.25" customHeight="1">
      <c r="A117" s="64">
        <v>105</v>
      </c>
      <c r="B117" s="73" t="s">
        <v>403</v>
      </c>
      <c r="C117" s="76" t="s">
        <v>156</v>
      </c>
      <c r="D117" s="74">
        <v>13</v>
      </c>
      <c r="E117" s="75" t="s">
        <v>303</v>
      </c>
      <c r="F117" s="70">
        <v>11077.8</v>
      </c>
      <c r="G117" s="57"/>
      <c r="H117" s="47"/>
      <c r="I117" s="46" t="s">
        <v>39</v>
      </c>
      <c r="J117" s="48">
        <f t="shared" si="12"/>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7"/>
        <v>144011.4</v>
      </c>
      <c r="BB117" s="61">
        <f t="shared" si="8"/>
        <v>144011.4</v>
      </c>
      <c r="BC117" s="56" t="str">
        <f t="shared" si="9"/>
        <v>INR  One Lakh Forty Four Thousand  &amp;Eleven  and Paise Forty Only</v>
      </c>
      <c r="BD117" s="70">
        <v>32.82</v>
      </c>
      <c r="BE117" s="78">
        <f t="shared" si="10"/>
        <v>37.13</v>
      </c>
      <c r="BF117" s="78">
        <f t="shared" si="11"/>
        <v>426.66</v>
      </c>
      <c r="BG117" s="78"/>
      <c r="HR117" s="16"/>
      <c r="HS117" s="16"/>
      <c r="HT117" s="16"/>
      <c r="HU117" s="16"/>
      <c r="HV117" s="16"/>
    </row>
    <row r="118" spans="1:230" s="15" customFormat="1" ht="102.75" customHeight="1">
      <c r="A118" s="64">
        <v>106</v>
      </c>
      <c r="B118" s="73" t="s">
        <v>404</v>
      </c>
      <c r="C118" s="76" t="s">
        <v>157</v>
      </c>
      <c r="D118" s="74">
        <v>12</v>
      </c>
      <c r="E118" s="75" t="s">
        <v>521</v>
      </c>
      <c r="F118" s="70">
        <v>4898.1</v>
      </c>
      <c r="G118" s="57"/>
      <c r="H118" s="47"/>
      <c r="I118" s="46" t="s">
        <v>39</v>
      </c>
      <c r="J118" s="48">
        <f t="shared" si="12"/>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7"/>
        <v>58777.2</v>
      </c>
      <c r="BB118" s="61">
        <f t="shared" si="8"/>
        <v>58777.2</v>
      </c>
      <c r="BC118" s="56" t="str">
        <f t="shared" si="9"/>
        <v>INR  Fifty Eight Thousand Seven Hundred &amp; Seventy Seven  and Paise Twenty Only</v>
      </c>
      <c r="BD118" s="70">
        <v>33.53</v>
      </c>
      <c r="BE118" s="78">
        <f t="shared" si="10"/>
        <v>37.93</v>
      </c>
      <c r="BF118" s="78">
        <f t="shared" si="11"/>
        <v>402.36</v>
      </c>
      <c r="BG118" s="78"/>
      <c r="HR118" s="16"/>
      <c r="HS118" s="16"/>
      <c r="HT118" s="16"/>
      <c r="HU118" s="16"/>
      <c r="HV118" s="16"/>
    </row>
    <row r="119" spans="1:230" s="15" customFormat="1" ht="74.25" customHeight="1">
      <c r="A119" s="64">
        <v>107</v>
      </c>
      <c r="B119" s="73" t="s">
        <v>405</v>
      </c>
      <c r="C119" s="76" t="s">
        <v>158</v>
      </c>
      <c r="D119" s="74">
        <v>200</v>
      </c>
      <c r="E119" s="75" t="s">
        <v>250</v>
      </c>
      <c r="F119" s="70">
        <v>32.8</v>
      </c>
      <c r="G119" s="57"/>
      <c r="H119" s="47"/>
      <c r="I119" s="46" t="s">
        <v>39</v>
      </c>
      <c r="J119" s="48">
        <f t="shared" si="12"/>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7"/>
        <v>6560</v>
      </c>
      <c r="BB119" s="61">
        <f t="shared" si="8"/>
        <v>6560</v>
      </c>
      <c r="BC119" s="56" t="str">
        <f t="shared" si="9"/>
        <v>INR  Six Thousand Five Hundred &amp; Sixty  Only</v>
      </c>
      <c r="BD119" s="70">
        <v>34.24</v>
      </c>
      <c r="BE119" s="78">
        <f t="shared" si="10"/>
        <v>38.73</v>
      </c>
      <c r="BF119" s="78">
        <f t="shared" si="11"/>
        <v>6848</v>
      </c>
      <c r="BG119" s="78"/>
      <c r="HR119" s="16"/>
      <c r="HS119" s="16"/>
      <c r="HT119" s="16"/>
      <c r="HU119" s="16"/>
      <c r="HV119" s="16"/>
    </row>
    <row r="120" spans="1:230" s="15" customFormat="1" ht="42.75" customHeight="1">
      <c r="A120" s="64">
        <v>108</v>
      </c>
      <c r="B120" s="73" t="s">
        <v>406</v>
      </c>
      <c r="C120" s="76" t="s">
        <v>159</v>
      </c>
      <c r="D120" s="74">
        <v>200</v>
      </c>
      <c r="E120" s="75" t="s">
        <v>250</v>
      </c>
      <c r="F120" s="70">
        <v>48.64</v>
      </c>
      <c r="G120" s="57"/>
      <c r="H120" s="47"/>
      <c r="I120" s="46" t="s">
        <v>39</v>
      </c>
      <c r="J120" s="48">
        <f t="shared" si="12"/>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7"/>
        <v>9728</v>
      </c>
      <c r="BB120" s="61">
        <f t="shared" si="8"/>
        <v>9728</v>
      </c>
      <c r="BC120" s="56" t="str">
        <f t="shared" si="9"/>
        <v>INR  Nine Thousand Seven Hundred &amp; Twenty Eight  Only</v>
      </c>
      <c r="BD120" s="70">
        <v>67</v>
      </c>
      <c r="BE120" s="78">
        <f t="shared" si="10"/>
        <v>75.79</v>
      </c>
      <c r="BF120" s="78">
        <f t="shared" si="11"/>
        <v>13400</v>
      </c>
      <c r="BG120" s="78"/>
      <c r="HR120" s="16"/>
      <c r="HS120" s="16"/>
      <c r="HT120" s="16"/>
      <c r="HU120" s="16"/>
      <c r="HV120" s="16"/>
    </row>
    <row r="121" spans="1:230" s="15" customFormat="1" ht="46.5" customHeight="1">
      <c r="A121" s="64">
        <v>109</v>
      </c>
      <c r="B121" s="73" t="s">
        <v>297</v>
      </c>
      <c r="C121" s="76" t="s">
        <v>160</v>
      </c>
      <c r="D121" s="74">
        <v>48</v>
      </c>
      <c r="E121" s="75" t="s">
        <v>250</v>
      </c>
      <c r="F121" s="70">
        <v>179.86</v>
      </c>
      <c r="G121" s="57"/>
      <c r="H121" s="47"/>
      <c r="I121" s="46" t="s">
        <v>39</v>
      </c>
      <c r="J121" s="48">
        <f t="shared" si="12"/>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7"/>
        <v>8633.28</v>
      </c>
      <c r="BB121" s="61">
        <f t="shared" si="8"/>
        <v>8633.28</v>
      </c>
      <c r="BC121" s="56" t="str">
        <f t="shared" si="9"/>
        <v>INR  Eight Thousand Six Hundred &amp; Thirty Three  and Paise Twenty Eight Only</v>
      </c>
      <c r="BD121" s="70">
        <v>67.71</v>
      </c>
      <c r="BE121" s="78">
        <f t="shared" si="10"/>
        <v>76.59</v>
      </c>
      <c r="BF121" s="78">
        <f t="shared" si="11"/>
        <v>3250.08</v>
      </c>
      <c r="BG121" s="78"/>
      <c r="HR121" s="16"/>
      <c r="HS121" s="16"/>
      <c r="HT121" s="16"/>
      <c r="HU121" s="16"/>
      <c r="HV121" s="16"/>
    </row>
    <row r="122" spans="1:230" s="15" customFormat="1" ht="45.75" customHeight="1">
      <c r="A122" s="64">
        <v>110</v>
      </c>
      <c r="B122" s="73" t="s">
        <v>407</v>
      </c>
      <c r="C122" s="76" t="s">
        <v>161</v>
      </c>
      <c r="D122" s="74">
        <v>260</v>
      </c>
      <c r="E122" s="75" t="s">
        <v>250</v>
      </c>
      <c r="F122" s="70">
        <v>79.18</v>
      </c>
      <c r="G122" s="57"/>
      <c r="H122" s="47"/>
      <c r="I122" s="46" t="s">
        <v>39</v>
      </c>
      <c r="J122" s="48">
        <f t="shared" si="12"/>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7"/>
        <v>20586.8</v>
      </c>
      <c r="BB122" s="61">
        <f t="shared" si="8"/>
        <v>20586.8</v>
      </c>
      <c r="BC122" s="56" t="str">
        <f t="shared" si="9"/>
        <v>INR  Twenty Thousand Five Hundred &amp; Eighty Six  and Paise Eighty Only</v>
      </c>
      <c r="BD122" s="70">
        <v>68.42</v>
      </c>
      <c r="BE122" s="78">
        <f t="shared" si="10"/>
        <v>77.4</v>
      </c>
      <c r="BF122" s="78">
        <f t="shared" si="11"/>
        <v>17789.2</v>
      </c>
      <c r="BG122" s="78"/>
      <c r="HR122" s="16"/>
      <c r="HS122" s="16"/>
      <c r="HT122" s="16"/>
      <c r="HU122" s="16"/>
      <c r="HV122" s="16"/>
    </row>
    <row r="123" spans="1:230" s="15" customFormat="1" ht="33" customHeight="1">
      <c r="A123" s="64">
        <v>111</v>
      </c>
      <c r="B123" s="73" t="s">
        <v>408</v>
      </c>
      <c r="C123" s="76" t="s">
        <v>162</v>
      </c>
      <c r="D123" s="74">
        <v>8</v>
      </c>
      <c r="E123" s="75" t="s">
        <v>250</v>
      </c>
      <c r="F123" s="70">
        <v>1883.45</v>
      </c>
      <c r="G123" s="57"/>
      <c r="H123" s="47"/>
      <c r="I123" s="46" t="s">
        <v>39</v>
      </c>
      <c r="J123" s="48">
        <f t="shared" si="12"/>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7"/>
        <v>15067.6</v>
      </c>
      <c r="BB123" s="61">
        <f t="shared" si="8"/>
        <v>15067.6</v>
      </c>
      <c r="BC123" s="56" t="str">
        <f t="shared" si="9"/>
        <v>INR  Fifteen Thousand  &amp;Sixty Seven  and Paise Sixty Only</v>
      </c>
      <c r="BD123" s="70">
        <v>69.13</v>
      </c>
      <c r="BE123" s="78">
        <f t="shared" si="10"/>
        <v>78.2</v>
      </c>
      <c r="BF123" s="78">
        <f t="shared" si="11"/>
        <v>553.04</v>
      </c>
      <c r="BG123" s="78"/>
      <c r="HR123" s="16"/>
      <c r="HS123" s="16"/>
      <c r="HT123" s="16"/>
      <c r="HU123" s="16"/>
      <c r="HV123" s="16"/>
    </row>
    <row r="124" spans="1:230" s="15" customFormat="1" ht="68.25" customHeight="1">
      <c r="A124" s="64">
        <v>112</v>
      </c>
      <c r="B124" s="73" t="s">
        <v>409</v>
      </c>
      <c r="C124" s="76" t="s">
        <v>163</v>
      </c>
      <c r="D124" s="74">
        <v>140</v>
      </c>
      <c r="E124" s="75" t="s">
        <v>250</v>
      </c>
      <c r="F124" s="70">
        <v>111.99</v>
      </c>
      <c r="G124" s="57"/>
      <c r="H124" s="47"/>
      <c r="I124" s="46" t="s">
        <v>39</v>
      </c>
      <c r="J124" s="48">
        <f t="shared" si="12"/>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7"/>
        <v>15678.6</v>
      </c>
      <c r="BB124" s="61">
        <f t="shared" si="8"/>
        <v>15678.6</v>
      </c>
      <c r="BC124" s="56" t="str">
        <f t="shared" si="9"/>
        <v>INR  Fifteen Thousand Six Hundred &amp; Seventy Eight  and Paise Sixty Only</v>
      </c>
      <c r="BD124" s="70">
        <v>69.84</v>
      </c>
      <c r="BE124" s="78">
        <f t="shared" si="10"/>
        <v>79</v>
      </c>
      <c r="BF124" s="78">
        <f t="shared" si="11"/>
        <v>9777.6</v>
      </c>
      <c r="BG124" s="78"/>
      <c r="HR124" s="16"/>
      <c r="HS124" s="16"/>
      <c r="HT124" s="16"/>
      <c r="HU124" s="16"/>
      <c r="HV124" s="16"/>
    </row>
    <row r="125" spans="1:230" s="15" customFormat="1" ht="71.25" customHeight="1">
      <c r="A125" s="64">
        <v>113</v>
      </c>
      <c r="B125" s="73" t="s">
        <v>410</v>
      </c>
      <c r="C125" s="76" t="s">
        <v>164</v>
      </c>
      <c r="D125" s="74">
        <v>140</v>
      </c>
      <c r="E125" s="75" t="s">
        <v>250</v>
      </c>
      <c r="F125" s="70">
        <v>116.51</v>
      </c>
      <c r="G125" s="57"/>
      <c r="H125" s="47"/>
      <c r="I125" s="46" t="s">
        <v>39</v>
      </c>
      <c r="J125" s="48">
        <f aca="true" t="shared" si="13" ref="J125:J130">IF(I125="Less(-)",-1,1)</f>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7"/>
        <v>16311.4</v>
      </c>
      <c r="BB125" s="61">
        <f t="shared" si="8"/>
        <v>16311.4</v>
      </c>
      <c r="BC125" s="56" t="str">
        <f t="shared" si="9"/>
        <v>INR  Sixteen Thousand Three Hundred &amp; Eleven  and Paise Forty Only</v>
      </c>
      <c r="BD125" s="70">
        <v>49</v>
      </c>
      <c r="BE125" s="78">
        <f t="shared" si="10"/>
        <v>55.43</v>
      </c>
      <c r="BF125" s="78">
        <f t="shared" si="11"/>
        <v>6860</v>
      </c>
      <c r="BG125" s="78"/>
      <c r="HR125" s="16"/>
      <c r="HS125" s="16"/>
      <c r="HT125" s="16"/>
      <c r="HU125" s="16"/>
      <c r="HV125" s="16"/>
    </row>
    <row r="126" spans="1:230" s="15" customFormat="1" ht="69" customHeight="1">
      <c r="A126" s="64">
        <v>114</v>
      </c>
      <c r="B126" s="73" t="s">
        <v>411</v>
      </c>
      <c r="C126" s="76" t="s">
        <v>165</v>
      </c>
      <c r="D126" s="74">
        <v>1530</v>
      </c>
      <c r="E126" s="75" t="s">
        <v>301</v>
      </c>
      <c r="F126" s="70">
        <v>99.55</v>
      </c>
      <c r="G126" s="57"/>
      <c r="H126" s="47"/>
      <c r="I126" s="46" t="s">
        <v>39</v>
      </c>
      <c r="J126" s="48">
        <f t="shared" si="13"/>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7"/>
        <v>152311.5</v>
      </c>
      <c r="BB126" s="61">
        <f t="shared" si="8"/>
        <v>152311.5</v>
      </c>
      <c r="BC126" s="56" t="str">
        <f t="shared" si="9"/>
        <v>INR  One Lakh Fifty Two Thousand Three Hundred &amp; Eleven  and Paise Fifty Only</v>
      </c>
      <c r="BD126" s="70">
        <v>38</v>
      </c>
      <c r="BE126" s="78">
        <f t="shared" si="10"/>
        <v>42.99</v>
      </c>
      <c r="BF126" s="78">
        <f t="shared" si="11"/>
        <v>58140</v>
      </c>
      <c r="BG126" s="78"/>
      <c r="HR126" s="16"/>
      <c r="HS126" s="16"/>
      <c r="HT126" s="16"/>
      <c r="HU126" s="16"/>
      <c r="HV126" s="16"/>
    </row>
    <row r="127" spans="1:230" s="15" customFormat="1" ht="57.75" customHeight="1">
      <c r="A127" s="64">
        <v>115</v>
      </c>
      <c r="B127" s="73" t="s">
        <v>412</v>
      </c>
      <c r="C127" s="76" t="s">
        <v>166</v>
      </c>
      <c r="D127" s="74">
        <v>100</v>
      </c>
      <c r="E127" s="75" t="s">
        <v>248</v>
      </c>
      <c r="F127" s="70">
        <v>6452.36</v>
      </c>
      <c r="G127" s="57"/>
      <c r="H127" s="47"/>
      <c r="I127" s="46" t="s">
        <v>39</v>
      </c>
      <c r="J127" s="48">
        <f t="shared" si="13"/>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7"/>
        <v>645236</v>
      </c>
      <c r="BB127" s="61">
        <f t="shared" si="8"/>
        <v>645236</v>
      </c>
      <c r="BC127" s="56" t="str">
        <f t="shared" si="9"/>
        <v>INR  Six Lakh Forty Five Thousand Two Hundred &amp; Thirty Six  Only</v>
      </c>
      <c r="BD127" s="70">
        <v>81</v>
      </c>
      <c r="BE127" s="78">
        <f t="shared" si="10"/>
        <v>91.63</v>
      </c>
      <c r="BF127" s="78">
        <f t="shared" si="11"/>
        <v>8100</v>
      </c>
      <c r="BG127" s="78"/>
      <c r="HR127" s="16"/>
      <c r="HS127" s="16"/>
      <c r="HT127" s="16"/>
      <c r="HU127" s="16"/>
      <c r="HV127" s="16"/>
    </row>
    <row r="128" spans="1:230" s="15" customFormat="1" ht="57" customHeight="1">
      <c r="A128" s="64">
        <v>116</v>
      </c>
      <c r="B128" s="73" t="s">
        <v>413</v>
      </c>
      <c r="C128" s="76" t="s">
        <v>167</v>
      </c>
      <c r="D128" s="74">
        <v>3120</v>
      </c>
      <c r="E128" s="75" t="s">
        <v>249</v>
      </c>
      <c r="F128" s="70">
        <v>20.36</v>
      </c>
      <c r="G128" s="57"/>
      <c r="H128" s="47"/>
      <c r="I128" s="46" t="s">
        <v>39</v>
      </c>
      <c r="J128" s="48">
        <f t="shared" si="13"/>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7"/>
        <v>63523.2</v>
      </c>
      <c r="BB128" s="61">
        <f t="shared" si="8"/>
        <v>63523.2</v>
      </c>
      <c r="BC128" s="56" t="str">
        <f t="shared" si="9"/>
        <v>INR  Sixty Three Thousand Five Hundred &amp; Twenty Three  and Paise Twenty Only</v>
      </c>
      <c r="BD128" s="70">
        <v>29</v>
      </c>
      <c r="BE128" s="78">
        <f t="shared" si="10"/>
        <v>32.8</v>
      </c>
      <c r="BF128" s="78">
        <f t="shared" si="11"/>
        <v>90480</v>
      </c>
      <c r="BG128" s="78"/>
      <c r="HR128" s="16"/>
      <c r="HS128" s="16"/>
      <c r="HT128" s="16"/>
      <c r="HU128" s="16"/>
      <c r="HV128" s="16"/>
    </row>
    <row r="129" spans="1:230" s="15" customFormat="1" ht="107.25" customHeight="1">
      <c r="A129" s="64">
        <v>117</v>
      </c>
      <c r="B129" s="73" t="s">
        <v>414</v>
      </c>
      <c r="C129" s="76" t="s">
        <v>168</v>
      </c>
      <c r="D129" s="74">
        <v>25</v>
      </c>
      <c r="E129" s="75" t="s">
        <v>290</v>
      </c>
      <c r="F129" s="70">
        <v>647.05</v>
      </c>
      <c r="G129" s="57"/>
      <c r="H129" s="47"/>
      <c r="I129" s="46" t="s">
        <v>39</v>
      </c>
      <c r="J129" s="48">
        <f t="shared" si="13"/>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7"/>
        <v>16176.25</v>
      </c>
      <c r="BB129" s="61">
        <f t="shared" si="8"/>
        <v>16176.25</v>
      </c>
      <c r="BC129" s="56" t="str">
        <f t="shared" si="9"/>
        <v>INR  Sixteen Thousand One Hundred &amp; Seventy Six  and Paise Twenty Five Only</v>
      </c>
      <c r="BD129" s="70">
        <v>79</v>
      </c>
      <c r="BE129" s="78">
        <f t="shared" si="10"/>
        <v>89.36</v>
      </c>
      <c r="BF129" s="78">
        <f t="shared" si="11"/>
        <v>1975</v>
      </c>
      <c r="BG129" s="78"/>
      <c r="HR129" s="16"/>
      <c r="HS129" s="16"/>
      <c r="HT129" s="16"/>
      <c r="HU129" s="16"/>
      <c r="HV129" s="16"/>
    </row>
    <row r="130" spans="1:230" s="15" customFormat="1" ht="89.25" customHeight="1">
      <c r="A130" s="64">
        <v>118</v>
      </c>
      <c r="B130" s="73" t="s">
        <v>415</v>
      </c>
      <c r="C130" s="76" t="s">
        <v>169</v>
      </c>
      <c r="D130" s="74">
        <v>12</v>
      </c>
      <c r="E130" s="75" t="s">
        <v>250</v>
      </c>
      <c r="F130" s="70">
        <v>794.1</v>
      </c>
      <c r="G130" s="57"/>
      <c r="H130" s="47"/>
      <c r="I130" s="46" t="s">
        <v>39</v>
      </c>
      <c r="J130" s="48">
        <f t="shared" si="13"/>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7"/>
        <v>9529.2</v>
      </c>
      <c r="BB130" s="61">
        <f t="shared" si="8"/>
        <v>9529.2</v>
      </c>
      <c r="BC130" s="56" t="str">
        <f t="shared" si="9"/>
        <v>INR  Nine Thousand Five Hundred &amp; Twenty Nine  and Paise Twenty Only</v>
      </c>
      <c r="BD130" s="70">
        <v>360</v>
      </c>
      <c r="BE130" s="78">
        <f t="shared" si="10"/>
        <v>407.23</v>
      </c>
      <c r="BF130" s="78">
        <f t="shared" si="11"/>
        <v>4320</v>
      </c>
      <c r="BG130" s="78"/>
      <c r="HR130" s="16"/>
      <c r="HS130" s="16"/>
      <c r="HT130" s="16"/>
      <c r="HU130" s="16"/>
      <c r="HV130" s="16"/>
    </row>
    <row r="131" spans="1:230" s="15" customFormat="1" ht="54" customHeight="1">
      <c r="A131" s="64">
        <v>119</v>
      </c>
      <c r="B131" s="73" t="s">
        <v>416</v>
      </c>
      <c r="C131" s="76" t="s">
        <v>170</v>
      </c>
      <c r="D131" s="74">
        <v>190</v>
      </c>
      <c r="E131" s="75" t="s">
        <v>290</v>
      </c>
      <c r="F131" s="70">
        <v>13.57</v>
      </c>
      <c r="G131" s="57"/>
      <c r="H131" s="47"/>
      <c r="I131" s="46" t="s">
        <v>39</v>
      </c>
      <c r="J131" s="48">
        <f aca="true" t="shared" si="14" ref="J131:J136">IF(I131="Less(-)",-1,1)</f>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7"/>
        <v>2578.3</v>
      </c>
      <c r="BB131" s="61">
        <f t="shared" si="8"/>
        <v>2578.3</v>
      </c>
      <c r="BC131" s="56" t="str">
        <f t="shared" si="9"/>
        <v>INR  Two Thousand Five Hundred &amp; Seventy Eight  and Paise Thirty Only</v>
      </c>
      <c r="BD131" s="70">
        <v>1672</v>
      </c>
      <c r="BE131" s="78">
        <f t="shared" si="10"/>
        <v>1891.37</v>
      </c>
      <c r="BF131" s="78">
        <f t="shared" si="11"/>
        <v>317680</v>
      </c>
      <c r="BG131" s="78"/>
      <c r="HR131" s="16"/>
      <c r="HS131" s="16"/>
      <c r="HT131" s="16"/>
      <c r="HU131" s="16"/>
      <c r="HV131" s="16"/>
    </row>
    <row r="132" spans="1:230" s="15" customFormat="1" ht="176.25" customHeight="1">
      <c r="A132" s="64">
        <v>120</v>
      </c>
      <c r="B132" s="73" t="s">
        <v>417</v>
      </c>
      <c r="C132" s="76" t="s">
        <v>171</v>
      </c>
      <c r="D132" s="74">
        <v>150</v>
      </c>
      <c r="E132" s="75" t="s">
        <v>249</v>
      </c>
      <c r="F132" s="70">
        <v>677.59</v>
      </c>
      <c r="G132" s="57"/>
      <c r="H132" s="47"/>
      <c r="I132" s="46" t="s">
        <v>39</v>
      </c>
      <c r="J132" s="48">
        <f t="shared" si="14"/>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7"/>
        <v>101638.5</v>
      </c>
      <c r="BB132" s="61">
        <f t="shared" si="8"/>
        <v>101638.5</v>
      </c>
      <c r="BC132" s="56" t="str">
        <f t="shared" si="9"/>
        <v>INR  One Lakh One Thousand Six Hundred &amp; Thirty Eight  and Paise Fifty Only</v>
      </c>
      <c r="BD132" s="70">
        <v>1684</v>
      </c>
      <c r="BE132" s="78">
        <f t="shared" si="10"/>
        <v>1904.94</v>
      </c>
      <c r="BF132" s="78">
        <f t="shared" si="11"/>
        <v>252600</v>
      </c>
      <c r="BG132" s="78"/>
      <c r="HR132" s="16"/>
      <c r="HS132" s="16"/>
      <c r="HT132" s="16"/>
      <c r="HU132" s="16"/>
      <c r="HV132" s="16"/>
    </row>
    <row r="133" spans="1:230" s="15" customFormat="1" ht="176.25" customHeight="1">
      <c r="A133" s="64">
        <v>121</v>
      </c>
      <c r="B133" s="73" t="s">
        <v>418</v>
      </c>
      <c r="C133" s="76" t="s">
        <v>172</v>
      </c>
      <c r="D133" s="74">
        <v>120</v>
      </c>
      <c r="E133" s="75" t="s">
        <v>249</v>
      </c>
      <c r="F133" s="70">
        <v>434.38</v>
      </c>
      <c r="G133" s="57"/>
      <c r="H133" s="47"/>
      <c r="I133" s="46" t="s">
        <v>39</v>
      </c>
      <c r="J133" s="48">
        <f t="shared" si="14"/>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7"/>
        <v>52125.6</v>
      </c>
      <c r="BB133" s="61">
        <f t="shared" si="8"/>
        <v>52125.6</v>
      </c>
      <c r="BC133" s="56" t="str">
        <f t="shared" si="9"/>
        <v>INR  Fifty Two Thousand One Hundred &amp; Twenty Five  and Paise Sixty Only</v>
      </c>
      <c r="BD133" s="70">
        <v>298</v>
      </c>
      <c r="BE133" s="78">
        <f t="shared" si="10"/>
        <v>337.1</v>
      </c>
      <c r="BF133" s="78">
        <f t="shared" si="11"/>
        <v>35760</v>
      </c>
      <c r="BG133" s="78"/>
      <c r="HR133" s="16"/>
      <c r="HS133" s="16"/>
      <c r="HT133" s="16"/>
      <c r="HU133" s="16"/>
      <c r="HV133" s="16"/>
    </row>
    <row r="134" spans="1:230" s="15" customFormat="1" ht="170.25" customHeight="1">
      <c r="A134" s="64">
        <v>122</v>
      </c>
      <c r="B134" s="73" t="s">
        <v>419</v>
      </c>
      <c r="C134" s="76" t="s">
        <v>173</v>
      </c>
      <c r="D134" s="74">
        <v>180</v>
      </c>
      <c r="E134" s="75" t="s">
        <v>249</v>
      </c>
      <c r="F134" s="70">
        <v>330.31</v>
      </c>
      <c r="G134" s="57"/>
      <c r="H134" s="47"/>
      <c r="I134" s="46" t="s">
        <v>39</v>
      </c>
      <c r="J134" s="48">
        <f t="shared" si="14"/>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7"/>
        <v>59455.8</v>
      </c>
      <c r="BB134" s="61">
        <f t="shared" si="8"/>
        <v>59455.8</v>
      </c>
      <c r="BC134" s="56" t="str">
        <f t="shared" si="9"/>
        <v>INR  Fifty Nine Thousand Four Hundred &amp; Fifty Five  and Paise Eighty Only</v>
      </c>
      <c r="BD134" s="70">
        <v>302.47</v>
      </c>
      <c r="BE134" s="78">
        <f t="shared" si="10"/>
        <v>342.15</v>
      </c>
      <c r="BF134" s="78">
        <f t="shared" si="11"/>
        <v>54444.6</v>
      </c>
      <c r="BG134" s="78"/>
      <c r="HR134" s="16"/>
      <c r="HS134" s="16"/>
      <c r="HT134" s="16"/>
      <c r="HU134" s="16"/>
      <c r="HV134" s="16"/>
    </row>
    <row r="135" spans="1:230" s="15" customFormat="1" ht="170.25" customHeight="1">
      <c r="A135" s="64">
        <v>123</v>
      </c>
      <c r="B135" s="73" t="s">
        <v>420</v>
      </c>
      <c r="C135" s="76" t="s">
        <v>174</v>
      </c>
      <c r="D135" s="74">
        <v>450</v>
      </c>
      <c r="E135" s="75" t="s">
        <v>249</v>
      </c>
      <c r="F135" s="70">
        <v>145.92</v>
      </c>
      <c r="G135" s="57"/>
      <c r="H135" s="47"/>
      <c r="I135" s="46" t="s">
        <v>39</v>
      </c>
      <c r="J135" s="48">
        <f t="shared" si="14"/>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7"/>
        <v>65664</v>
      </c>
      <c r="BB135" s="61">
        <f t="shared" si="8"/>
        <v>65664</v>
      </c>
      <c r="BC135" s="56" t="str">
        <f t="shared" si="9"/>
        <v>INR  Sixty Five Thousand Six Hundred &amp; Sixty Four  Only</v>
      </c>
      <c r="BD135" s="70">
        <v>307.01</v>
      </c>
      <c r="BE135" s="78">
        <f t="shared" si="10"/>
        <v>347.29</v>
      </c>
      <c r="BF135" s="78">
        <f t="shared" si="11"/>
        <v>138154.5</v>
      </c>
      <c r="BG135" s="78"/>
      <c r="HR135" s="16"/>
      <c r="HS135" s="16"/>
      <c r="HT135" s="16"/>
      <c r="HU135" s="16"/>
      <c r="HV135" s="16"/>
    </row>
    <row r="136" spans="1:230" s="15" customFormat="1" ht="170.25" customHeight="1">
      <c r="A136" s="64">
        <v>124</v>
      </c>
      <c r="B136" s="73" t="s">
        <v>421</v>
      </c>
      <c r="C136" s="76" t="s">
        <v>175</v>
      </c>
      <c r="D136" s="74">
        <v>650</v>
      </c>
      <c r="E136" s="75" t="s">
        <v>249</v>
      </c>
      <c r="F136" s="70">
        <v>154.97</v>
      </c>
      <c r="G136" s="57"/>
      <c r="H136" s="47"/>
      <c r="I136" s="46" t="s">
        <v>39</v>
      </c>
      <c r="J136" s="48">
        <f t="shared" si="14"/>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7"/>
        <v>100730.5</v>
      </c>
      <c r="BB136" s="61">
        <f t="shared" si="8"/>
        <v>100730.5</v>
      </c>
      <c r="BC136" s="56" t="str">
        <f t="shared" si="9"/>
        <v>INR  One Lakh Seven Hundred &amp; Thirty  and Paise Fifty Only</v>
      </c>
      <c r="BD136" s="70">
        <v>311.61</v>
      </c>
      <c r="BE136" s="78">
        <f t="shared" si="10"/>
        <v>352.49</v>
      </c>
      <c r="BF136" s="78">
        <f t="shared" si="11"/>
        <v>202546.5</v>
      </c>
      <c r="BG136" s="78"/>
      <c r="HR136" s="16"/>
      <c r="HS136" s="16"/>
      <c r="HT136" s="16"/>
      <c r="HU136" s="16"/>
      <c r="HV136" s="16"/>
    </row>
    <row r="137" spans="1:230" s="15" customFormat="1" ht="53.25" customHeight="1">
      <c r="A137" s="64">
        <v>125</v>
      </c>
      <c r="B137" s="73" t="s">
        <v>422</v>
      </c>
      <c r="C137" s="76" t="s">
        <v>176</v>
      </c>
      <c r="D137" s="74">
        <v>5</v>
      </c>
      <c r="E137" s="75" t="s">
        <v>250</v>
      </c>
      <c r="F137" s="70">
        <v>4467.11</v>
      </c>
      <c r="G137" s="57"/>
      <c r="H137" s="47"/>
      <c r="I137" s="46" t="s">
        <v>39</v>
      </c>
      <c r="J137" s="48">
        <f>IF(I137="Less(-)",-1,1)</f>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7"/>
        <v>22335.55</v>
      </c>
      <c r="BB137" s="61">
        <f t="shared" si="8"/>
        <v>22335.55</v>
      </c>
      <c r="BC137" s="56" t="str">
        <f t="shared" si="9"/>
        <v>INR  Twenty Two Thousand Three Hundred &amp; Thirty Five  and Paise Fifty Five Only</v>
      </c>
      <c r="BD137" s="70">
        <v>1003</v>
      </c>
      <c r="BE137" s="78">
        <f t="shared" si="10"/>
        <v>1134.59</v>
      </c>
      <c r="BF137" s="78">
        <f t="shared" si="11"/>
        <v>5015</v>
      </c>
      <c r="BG137" s="78"/>
      <c r="HR137" s="16"/>
      <c r="HS137" s="16"/>
      <c r="HT137" s="16"/>
      <c r="HU137" s="16"/>
      <c r="HV137" s="16"/>
    </row>
    <row r="138" spans="1:230" s="15" customFormat="1" ht="53.25" customHeight="1">
      <c r="A138" s="64">
        <v>126</v>
      </c>
      <c r="B138" s="73" t="s">
        <v>423</v>
      </c>
      <c r="C138" s="76" t="s">
        <v>177</v>
      </c>
      <c r="D138" s="74">
        <v>15</v>
      </c>
      <c r="E138" s="75" t="s">
        <v>250</v>
      </c>
      <c r="F138" s="70">
        <v>2671.89</v>
      </c>
      <c r="G138" s="57"/>
      <c r="H138" s="47"/>
      <c r="I138" s="46" t="s">
        <v>39</v>
      </c>
      <c r="J138" s="48">
        <f aca="true" t="shared" si="15" ref="J138:J158">IF(I138="Less(-)",-1,1)</f>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7"/>
        <v>40078.35</v>
      </c>
      <c r="BB138" s="61">
        <f t="shared" si="8"/>
        <v>40078.35</v>
      </c>
      <c r="BC138" s="56" t="str">
        <f t="shared" si="9"/>
        <v>INR  Forty Thousand  &amp;Seventy Eight  and Paise Thirty Five Only</v>
      </c>
      <c r="BD138" s="70">
        <v>1015</v>
      </c>
      <c r="BE138" s="78">
        <f t="shared" si="10"/>
        <v>1148.17</v>
      </c>
      <c r="BF138" s="78">
        <f t="shared" si="11"/>
        <v>15225</v>
      </c>
      <c r="BG138" s="78"/>
      <c r="HR138" s="16"/>
      <c r="HS138" s="16"/>
      <c r="HT138" s="16"/>
      <c r="HU138" s="16"/>
      <c r="HV138" s="16"/>
    </row>
    <row r="139" spans="1:230" s="15" customFormat="1" ht="53.25" customHeight="1">
      <c r="A139" s="64">
        <v>127</v>
      </c>
      <c r="B139" s="73" t="s">
        <v>424</v>
      </c>
      <c r="C139" s="76" t="s">
        <v>178</v>
      </c>
      <c r="D139" s="74">
        <v>25</v>
      </c>
      <c r="E139" s="75" t="s">
        <v>250</v>
      </c>
      <c r="F139" s="70">
        <v>1861.96</v>
      </c>
      <c r="G139" s="57"/>
      <c r="H139" s="47"/>
      <c r="I139" s="46" t="s">
        <v>39</v>
      </c>
      <c r="J139" s="48">
        <f t="shared" si="15"/>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7"/>
        <v>46549</v>
      </c>
      <c r="BB139" s="61">
        <f t="shared" si="8"/>
        <v>46549</v>
      </c>
      <c r="BC139" s="56" t="str">
        <f t="shared" si="9"/>
        <v>INR  Forty Six Thousand Five Hundred &amp; Forty Nine  Only</v>
      </c>
      <c r="BD139" s="70">
        <v>1027</v>
      </c>
      <c r="BE139" s="78">
        <f t="shared" si="10"/>
        <v>1161.74</v>
      </c>
      <c r="BF139" s="78">
        <f t="shared" si="11"/>
        <v>25675</v>
      </c>
      <c r="BG139" s="78"/>
      <c r="HR139" s="16"/>
      <c r="HS139" s="16"/>
      <c r="HT139" s="16"/>
      <c r="HU139" s="16"/>
      <c r="HV139" s="16"/>
    </row>
    <row r="140" spans="1:230" s="15" customFormat="1" ht="61.5" customHeight="1">
      <c r="A140" s="64">
        <v>128</v>
      </c>
      <c r="B140" s="73" t="s">
        <v>425</v>
      </c>
      <c r="C140" s="76" t="s">
        <v>179</v>
      </c>
      <c r="D140" s="74">
        <v>4</v>
      </c>
      <c r="E140" s="75" t="s">
        <v>250</v>
      </c>
      <c r="F140" s="70">
        <v>1018.08</v>
      </c>
      <c r="G140" s="57"/>
      <c r="H140" s="47"/>
      <c r="I140" s="46" t="s">
        <v>39</v>
      </c>
      <c r="J140" s="48">
        <f t="shared" si="15"/>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7"/>
        <v>4072.32</v>
      </c>
      <c r="BB140" s="61">
        <f t="shared" si="8"/>
        <v>4072.32</v>
      </c>
      <c r="BC140" s="56" t="str">
        <f t="shared" si="9"/>
        <v>INR  Four Thousand  &amp;Seventy Two  and Paise Thirty Two Only</v>
      </c>
      <c r="BD140" s="70">
        <v>1039</v>
      </c>
      <c r="BE140" s="78">
        <f t="shared" si="10"/>
        <v>1175.32</v>
      </c>
      <c r="BF140" s="78">
        <f t="shared" si="11"/>
        <v>4156</v>
      </c>
      <c r="BG140" s="78"/>
      <c r="HR140" s="16"/>
      <c r="HS140" s="16"/>
      <c r="HT140" s="16"/>
      <c r="HU140" s="16"/>
      <c r="HV140" s="16"/>
    </row>
    <row r="141" spans="1:230" s="15" customFormat="1" ht="35.25" customHeight="1">
      <c r="A141" s="64">
        <v>129</v>
      </c>
      <c r="B141" s="73" t="s">
        <v>426</v>
      </c>
      <c r="C141" s="76" t="s">
        <v>180</v>
      </c>
      <c r="D141" s="74">
        <v>15</v>
      </c>
      <c r="E141" s="75" t="s">
        <v>250</v>
      </c>
      <c r="F141" s="70">
        <v>1607.44</v>
      </c>
      <c r="G141" s="57"/>
      <c r="H141" s="47"/>
      <c r="I141" s="46" t="s">
        <v>39</v>
      </c>
      <c r="J141" s="48">
        <f t="shared" si="15"/>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7"/>
        <v>24111.6</v>
      </c>
      <c r="BB141" s="61">
        <f t="shared" si="8"/>
        <v>24111.6</v>
      </c>
      <c r="BC141" s="56" t="str">
        <f t="shared" si="9"/>
        <v>INR  Twenty Four Thousand One Hundred &amp; Eleven  and Paise Sixty Only</v>
      </c>
      <c r="BD141" s="70">
        <v>224</v>
      </c>
      <c r="BE141" s="78">
        <f t="shared" si="10"/>
        <v>253.39</v>
      </c>
      <c r="BF141" s="78">
        <f t="shared" si="11"/>
        <v>3360</v>
      </c>
      <c r="BG141" s="78"/>
      <c r="HR141" s="16"/>
      <c r="HS141" s="16"/>
      <c r="HT141" s="16"/>
      <c r="HU141" s="16"/>
      <c r="HV141" s="16"/>
    </row>
    <row r="142" spans="1:230" s="15" customFormat="1" ht="58.5" customHeight="1">
      <c r="A142" s="64">
        <v>130</v>
      </c>
      <c r="B142" s="73" t="s">
        <v>427</v>
      </c>
      <c r="C142" s="76" t="s">
        <v>181</v>
      </c>
      <c r="D142" s="74">
        <v>3</v>
      </c>
      <c r="E142" s="75" t="s">
        <v>250</v>
      </c>
      <c r="F142" s="70">
        <v>3511.24</v>
      </c>
      <c r="G142" s="57"/>
      <c r="H142" s="47"/>
      <c r="I142" s="46" t="s">
        <v>39</v>
      </c>
      <c r="J142" s="48">
        <f t="shared" si="15"/>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7"/>
        <v>10533.72</v>
      </c>
      <c r="BB142" s="61">
        <f t="shared" si="8"/>
        <v>10533.72</v>
      </c>
      <c r="BC142" s="56" t="str">
        <f t="shared" si="9"/>
        <v>INR  Ten Thousand Five Hundred &amp; Thirty Three  and Paise Seventy Two Only</v>
      </c>
      <c r="BD142" s="70">
        <v>209</v>
      </c>
      <c r="BE142" s="78">
        <f t="shared" si="10"/>
        <v>236.42</v>
      </c>
      <c r="BF142" s="78">
        <f t="shared" si="11"/>
        <v>627</v>
      </c>
      <c r="BG142" s="78"/>
      <c r="HR142" s="16"/>
      <c r="HS142" s="16"/>
      <c r="HT142" s="16"/>
      <c r="HU142" s="16"/>
      <c r="HV142" s="16"/>
    </row>
    <row r="143" spans="1:230" s="15" customFormat="1" ht="62.25" customHeight="1">
      <c r="A143" s="64">
        <v>131</v>
      </c>
      <c r="B143" s="73" t="s">
        <v>428</v>
      </c>
      <c r="C143" s="76" t="s">
        <v>182</v>
      </c>
      <c r="D143" s="74">
        <v>15</v>
      </c>
      <c r="E143" s="75" t="s">
        <v>250</v>
      </c>
      <c r="F143" s="70">
        <v>429.86</v>
      </c>
      <c r="G143" s="57"/>
      <c r="H143" s="47"/>
      <c r="I143" s="46" t="s">
        <v>39</v>
      </c>
      <c r="J143" s="48">
        <f t="shared" si="15"/>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aca="true" t="shared" si="16" ref="BA143:BA205">total_amount_ba($B$2,$D$2,D143,F143,J143,K143,M143)</f>
        <v>6447.9</v>
      </c>
      <c r="BB143" s="61">
        <f aca="true" t="shared" si="17" ref="BB143:BB205">BA143+SUM(N143:AZ143)</f>
        <v>6447.9</v>
      </c>
      <c r="BC143" s="56" t="str">
        <f aca="true" t="shared" si="18" ref="BC143:BC205">SpellNumber(L143,BB143)</f>
        <v>INR  Six Thousand Four Hundred &amp; Forty Seven  and Paise Ninety Only</v>
      </c>
      <c r="BD143" s="70">
        <v>1142</v>
      </c>
      <c r="BE143" s="78">
        <f aca="true" t="shared" si="19" ref="BE143:BE205">BD143*1.12*1.01</f>
        <v>1291.83</v>
      </c>
      <c r="BF143" s="78">
        <f aca="true" t="shared" si="20" ref="BF143:BF205">D143*BD143</f>
        <v>17130</v>
      </c>
      <c r="BG143" s="78"/>
      <c r="HR143" s="16"/>
      <c r="HS143" s="16"/>
      <c r="HT143" s="16"/>
      <c r="HU143" s="16"/>
      <c r="HV143" s="16"/>
    </row>
    <row r="144" spans="1:230" s="15" customFormat="1" ht="54.75" customHeight="1">
      <c r="A144" s="64">
        <v>132</v>
      </c>
      <c r="B144" s="73" t="s">
        <v>429</v>
      </c>
      <c r="C144" s="76" t="s">
        <v>183</v>
      </c>
      <c r="D144" s="74">
        <v>3</v>
      </c>
      <c r="E144" s="75" t="s">
        <v>250</v>
      </c>
      <c r="F144" s="70">
        <v>548.63</v>
      </c>
      <c r="G144" s="57"/>
      <c r="H144" s="47"/>
      <c r="I144" s="46" t="s">
        <v>39</v>
      </c>
      <c r="J144" s="48">
        <f>IF(I144="Less(-)",-1,1)</f>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16"/>
        <v>1645.89</v>
      </c>
      <c r="BB144" s="61">
        <f t="shared" si="17"/>
        <v>1645.89</v>
      </c>
      <c r="BC144" s="56" t="str">
        <f t="shared" si="18"/>
        <v>INR  One Thousand Six Hundred &amp; Forty Five  and Paise Eighty Nine Only</v>
      </c>
      <c r="BD144" s="70">
        <v>1154</v>
      </c>
      <c r="BE144" s="78">
        <f t="shared" si="19"/>
        <v>1305.4</v>
      </c>
      <c r="BF144" s="78">
        <f t="shared" si="20"/>
        <v>3462</v>
      </c>
      <c r="BG144" s="78"/>
      <c r="HR144" s="16"/>
      <c r="HS144" s="16"/>
      <c r="HT144" s="16"/>
      <c r="HU144" s="16"/>
      <c r="HV144" s="16"/>
    </row>
    <row r="145" spans="1:230" s="15" customFormat="1" ht="57.75" customHeight="1">
      <c r="A145" s="64">
        <v>133</v>
      </c>
      <c r="B145" s="73" t="s">
        <v>430</v>
      </c>
      <c r="C145" s="76" t="s">
        <v>184</v>
      </c>
      <c r="D145" s="74">
        <v>20</v>
      </c>
      <c r="E145" s="75" t="s">
        <v>250</v>
      </c>
      <c r="F145" s="70">
        <v>1148.17</v>
      </c>
      <c r="G145" s="57"/>
      <c r="H145" s="47"/>
      <c r="I145" s="46" t="s">
        <v>39</v>
      </c>
      <c r="J145" s="48">
        <f aca="true" t="shared" si="21" ref="J145:J150">IF(I145="Less(-)",-1,1)</f>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16"/>
        <v>22963.4</v>
      </c>
      <c r="BB145" s="61">
        <f t="shared" si="17"/>
        <v>22963.4</v>
      </c>
      <c r="BC145" s="56" t="str">
        <f t="shared" si="18"/>
        <v>INR  Twenty Two Thousand Nine Hundred &amp; Sixty Three  and Paise Forty Only</v>
      </c>
      <c r="BD145" s="70">
        <v>1166</v>
      </c>
      <c r="BE145" s="78">
        <f t="shared" si="19"/>
        <v>1318.98</v>
      </c>
      <c r="BF145" s="78">
        <f t="shared" si="20"/>
        <v>23320</v>
      </c>
      <c r="BG145" s="78"/>
      <c r="HR145" s="16"/>
      <c r="HS145" s="16"/>
      <c r="HT145" s="16"/>
      <c r="HU145" s="16"/>
      <c r="HV145" s="16"/>
    </row>
    <row r="146" spans="1:230" s="15" customFormat="1" ht="64.5" customHeight="1">
      <c r="A146" s="64">
        <v>134</v>
      </c>
      <c r="B146" s="73" t="s">
        <v>431</v>
      </c>
      <c r="C146" s="76" t="s">
        <v>185</v>
      </c>
      <c r="D146" s="74">
        <v>36</v>
      </c>
      <c r="E146" s="75" t="s">
        <v>250</v>
      </c>
      <c r="F146" s="70">
        <v>102.94</v>
      </c>
      <c r="G146" s="57"/>
      <c r="H146" s="47"/>
      <c r="I146" s="46" t="s">
        <v>39</v>
      </c>
      <c r="J146" s="48">
        <f t="shared" si="21"/>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16"/>
        <v>3705.84</v>
      </c>
      <c r="BB146" s="61">
        <f t="shared" si="17"/>
        <v>3705.84</v>
      </c>
      <c r="BC146" s="56" t="str">
        <f t="shared" si="18"/>
        <v>INR  Three Thousand Seven Hundred &amp; Five  and Paise Eighty Four Only</v>
      </c>
      <c r="BD146" s="70">
        <v>1178</v>
      </c>
      <c r="BE146" s="78">
        <f t="shared" si="19"/>
        <v>1332.55</v>
      </c>
      <c r="BF146" s="78">
        <f t="shared" si="20"/>
        <v>42408</v>
      </c>
      <c r="BG146" s="78"/>
      <c r="HR146" s="16"/>
      <c r="HS146" s="16"/>
      <c r="HT146" s="16"/>
      <c r="HU146" s="16"/>
      <c r="HV146" s="16"/>
    </row>
    <row r="147" spans="1:230" s="15" customFormat="1" ht="124.5" customHeight="1">
      <c r="A147" s="64">
        <v>135</v>
      </c>
      <c r="B147" s="73" t="s">
        <v>432</v>
      </c>
      <c r="C147" s="76" t="s">
        <v>186</v>
      </c>
      <c r="D147" s="74">
        <v>15</v>
      </c>
      <c r="E147" s="75" t="s">
        <v>250</v>
      </c>
      <c r="F147" s="70">
        <v>2238.64</v>
      </c>
      <c r="G147" s="57"/>
      <c r="H147" s="47"/>
      <c r="I147" s="46" t="s">
        <v>39</v>
      </c>
      <c r="J147" s="48">
        <f t="shared" si="21"/>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16"/>
        <v>33579.6</v>
      </c>
      <c r="BB147" s="61">
        <f t="shared" si="17"/>
        <v>33579.6</v>
      </c>
      <c r="BC147" s="56" t="str">
        <f t="shared" si="18"/>
        <v>INR  Thirty Three Thousand Five Hundred &amp; Seventy Nine  and Paise Sixty Only</v>
      </c>
      <c r="BD147" s="70">
        <v>906</v>
      </c>
      <c r="BE147" s="78">
        <f t="shared" si="19"/>
        <v>1024.87</v>
      </c>
      <c r="BF147" s="78">
        <f t="shared" si="20"/>
        <v>13590</v>
      </c>
      <c r="BG147" s="78"/>
      <c r="HR147" s="16"/>
      <c r="HS147" s="16"/>
      <c r="HT147" s="16"/>
      <c r="HU147" s="16"/>
      <c r="HV147" s="16"/>
    </row>
    <row r="148" spans="1:230" s="15" customFormat="1" ht="36.75" customHeight="1">
      <c r="A148" s="64">
        <v>136</v>
      </c>
      <c r="B148" s="73" t="s">
        <v>433</v>
      </c>
      <c r="C148" s="76" t="s">
        <v>187</v>
      </c>
      <c r="D148" s="74">
        <v>15</v>
      </c>
      <c r="E148" s="75" t="s">
        <v>250</v>
      </c>
      <c r="F148" s="70">
        <v>1693.41</v>
      </c>
      <c r="G148" s="57"/>
      <c r="H148" s="47"/>
      <c r="I148" s="46" t="s">
        <v>39</v>
      </c>
      <c r="J148" s="48">
        <f t="shared" si="21"/>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16"/>
        <v>25401.15</v>
      </c>
      <c r="BB148" s="61">
        <f t="shared" si="17"/>
        <v>25401.15</v>
      </c>
      <c r="BC148" s="56" t="str">
        <f t="shared" si="18"/>
        <v>INR  Twenty Five Thousand Four Hundred &amp; One  and Paise Fifteen Only</v>
      </c>
      <c r="BD148" s="70">
        <v>918</v>
      </c>
      <c r="BE148" s="78">
        <f t="shared" si="19"/>
        <v>1038.44</v>
      </c>
      <c r="BF148" s="78">
        <f t="shared" si="20"/>
        <v>13770</v>
      </c>
      <c r="BG148" s="78"/>
      <c r="HR148" s="16"/>
      <c r="HS148" s="16"/>
      <c r="HT148" s="16"/>
      <c r="HU148" s="16"/>
      <c r="HV148" s="16"/>
    </row>
    <row r="149" spans="1:230" s="15" customFormat="1" ht="57.75" customHeight="1">
      <c r="A149" s="64">
        <v>137</v>
      </c>
      <c r="B149" s="73" t="s">
        <v>434</v>
      </c>
      <c r="C149" s="76" t="s">
        <v>188</v>
      </c>
      <c r="D149" s="74">
        <v>80</v>
      </c>
      <c r="E149" s="75" t="s">
        <v>250</v>
      </c>
      <c r="F149" s="70">
        <v>486.42</v>
      </c>
      <c r="G149" s="57"/>
      <c r="H149" s="47"/>
      <c r="I149" s="46" t="s">
        <v>39</v>
      </c>
      <c r="J149" s="48">
        <f t="shared" si="21"/>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16"/>
        <v>38913.6</v>
      </c>
      <c r="BB149" s="61">
        <f t="shared" si="17"/>
        <v>38913.6</v>
      </c>
      <c r="BC149" s="56" t="str">
        <f t="shared" si="18"/>
        <v>INR  Thirty Eight Thousand Nine Hundred &amp; Thirteen  and Paise Sixty Only</v>
      </c>
      <c r="BD149" s="70">
        <v>930</v>
      </c>
      <c r="BE149" s="78">
        <f t="shared" si="19"/>
        <v>1052.02</v>
      </c>
      <c r="BF149" s="78">
        <f t="shared" si="20"/>
        <v>74400</v>
      </c>
      <c r="BG149" s="78"/>
      <c r="HR149" s="16"/>
      <c r="HS149" s="16"/>
      <c r="HT149" s="16"/>
      <c r="HU149" s="16"/>
      <c r="HV149" s="16"/>
    </row>
    <row r="150" spans="1:230" s="15" customFormat="1" ht="57.75" customHeight="1">
      <c r="A150" s="64">
        <v>138</v>
      </c>
      <c r="B150" s="73" t="s">
        <v>289</v>
      </c>
      <c r="C150" s="76" t="s">
        <v>189</v>
      </c>
      <c r="D150" s="74">
        <v>30</v>
      </c>
      <c r="E150" s="75" t="s">
        <v>250</v>
      </c>
      <c r="F150" s="70">
        <v>693.43</v>
      </c>
      <c r="G150" s="57"/>
      <c r="H150" s="47"/>
      <c r="I150" s="46" t="s">
        <v>39</v>
      </c>
      <c r="J150" s="48">
        <f t="shared" si="21"/>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16"/>
        <v>20802.9</v>
      </c>
      <c r="BB150" s="61">
        <f t="shared" si="17"/>
        <v>20802.9</v>
      </c>
      <c r="BC150" s="56" t="str">
        <f t="shared" si="18"/>
        <v>INR  Twenty Thousand Eight Hundred &amp; Two  and Paise Ninety Only</v>
      </c>
      <c r="BD150" s="70">
        <v>942</v>
      </c>
      <c r="BE150" s="78">
        <f t="shared" si="19"/>
        <v>1065.59</v>
      </c>
      <c r="BF150" s="78">
        <f t="shared" si="20"/>
        <v>28260</v>
      </c>
      <c r="BG150" s="78"/>
      <c r="HR150" s="16"/>
      <c r="HS150" s="16"/>
      <c r="HT150" s="16"/>
      <c r="HU150" s="16"/>
      <c r="HV150" s="16"/>
    </row>
    <row r="151" spans="1:230" s="15" customFormat="1" ht="46.5" customHeight="1">
      <c r="A151" s="64">
        <v>139</v>
      </c>
      <c r="B151" s="73" t="s">
        <v>435</v>
      </c>
      <c r="C151" s="76" t="s">
        <v>190</v>
      </c>
      <c r="D151" s="74">
        <v>24</v>
      </c>
      <c r="E151" s="75" t="s">
        <v>250</v>
      </c>
      <c r="F151" s="70">
        <v>627.82</v>
      </c>
      <c r="G151" s="57"/>
      <c r="H151" s="47"/>
      <c r="I151" s="46" t="s">
        <v>39</v>
      </c>
      <c r="J151" s="48">
        <f>IF(I151="Less(-)",-1,1)</f>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16"/>
        <v>15067.68</v>
      </c>
      <c r="BB151" s="61">
        <f t="shared" si="17"/>
        <v>15067.68</v>
      </c>
      <c r="BC151" s="56" t="str">
        <f t="shared" si="18"/>
        <v>INR  Fifteen Thousand  &amp;Sixty Seven  and Paise Sixty Eight Only</v>
      </c>
      <c r="BD151" s="70">
        <v>713</v>
      </c>
      <c r="BE151" s="78">
        <f t="shared" si="19"/>
        <v>806.55</v>
      </c>
      <c r="BF151" s="78">
        <f t="shared" si="20"/>
        <v>17112</v>
      </c>
      <c r="BG151" s="78"/>
      <c r="HR151" s="16"/>
      <c r="HS151" s="16"/>
      <c r="HT151" s="16"/>
      <c r="HU151" s="16"/>
      <c r="HV151" s="16"/>
    </row>
    <row r="152" spans="1:230" s="15" customFormat="1" ht="61.5" customHeight="1">
      <c r="A152" s="64">
        <v>140</v>
      </c>
      <c r="B152" s="73" t="s">
        <v>436</v>
      </c>
      <c r="C152" s="76" t="s">
        <v>191</v>
      </c>
      <c r="D152" s="74">
        <v>150</v>
      </c>
      <c r="E152" s="75" t="s">
        <v>250</v>
      </c>
      <c r="F152" s="70">
        <v>921.93</v>
      </c>
      <c r="G152" s="57"/>
      <c r="H152" s="47"/>
      <c r="I152" s="46" t="s">
        <v>39</v>
      </c>
      <c r="J152" s="48">
        <f>IF(I152="Less(-)",-1,1)</f>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16"/>
        <v>138289.5</v>
      </c>
      <c r="BB152" s="61">
        <f t="shared" si="17"/>
        <v>138289.5</v>
      </c>
      <c r="BC152" s="56" t="str">
        <f t="shared" si="18"/>
        <v>INR  One Lakh Thirty Eight Thousand Two Hundred &amp; Eighty Nine  and Paise Fifty Only</v>
      </c>
      <c r="BD152" s="70">
        <v>725</v>
      </c>
      <c r="BE152" s="78">
        <f t="shared" si="19"/>
        <v>820.12</v>
      </c>
      <c r="BF152" s="78">
        <f t="shared" si="20"/>
        <v>108750</v>
      </c>
      <c r="BG152" s="78"/>
      <c r="HR152" s="16"/>
      <c r="HS152" s="16"/>
      <c r="HT152" s="16"/>
      <c r="HU152" s="16"/>
      <c r="HV152" s="16"/>
    </row>
    <row r="153" spans="1:230" s="15" customFormat="1" ht="101.25" customHeight="1">
      <c r="A153" s="64">
        <v>141</v>
      </c>
      <c r="B153" s="73" t="s">
        <v>437</v>
      </c>
      <c r="C153" s="76" t="s">
        <v>192</v>
      </c>
      <c r="D153" s="74">
        <v>25</v>
      </c>
      <c r="E153" s="75" t="s">
        <v>250</v>
      </c>
      <c r="F153" s="70">
        <v>762.43</v>
      </c>
      <c r="G153" s="57"/>
      <c r="H153" s="47"/>
      <c r="I153" s="46" t="s">
        <v>39</v>
      </c>
      <c r="J153" s="48">
        <f t="shared" si="15"/>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16"/>
        <v>19060.75</v>
      </c>
      <c r="BB153" s="61">
        <f t="shared" si="17"/>
        <v>19060.75</v>
      </c>
      <c r="BC153" s="56" t="str">
        <f t="shared" si="18"/>
        <v>INR  Nineteen Thousand  &amp;Sixty  and Paise Seventy Five Only</v>
      </c>
      <c r="BD153" s="70">
        <v>737</v>
      </c>
      <c r="BE153" s="78">
        <f t="shared" si="19"/>
        <v>833.69</v>
      </c>
      <c r="BF153" s="78">
        <f t="shared" si="20"/>
        <v>18425</v>
      </c>
      <c r="BG153" s="78"/>
      <c r="HR153" s="16"/>
      <c r="HS153" s="16"/>
      <c r="HT153" s="16"/>
      <c r="HU153" s="16"/>
      <c r="HV153" s="16"/>
    </row>
    <row r="154" spans="1:230" s="15" customFormat="1" ht="74.25" customHeight="1">
      <c r="A154" s="64">
        <v>142</v>
      </c>
      <c r="B154" s="73" t="s">
        <v>438</v>
      </c>
      <c r="C154" s="76" t="s">
        <v>193</v>
      </c>
      <c r="D154" s="74">
        <v>180</v>
      </c>
      <c r="E154" s="75" t="s">
        <v>250</v>
      </c>
      <c r="F154" s="70">
        <v>609.72</v>
      </c>
      <c r="G154" s="57"/>
      <c r="H154" s="47"/>
      <c r="I154" s="46" t="s">
        <v>39</v>
      </c>
      <c r="J154" s="48">
        <f t="shared" si="15"/>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16"/>
        <v>109749.6</v>
      </c>
      <c r="BB154" s="61">
        <f t="shared" si="17"/>
        <v>109749.6</v>
      </c>
      <c r="BC154" s="56" t="str">
        <f t="shared" si="18"/>
        <v>INR  One Lakh Nine Thousand Seven Hundred &amp; Forty Nine  and Paise Sixty Only</v>
      </c>
      <c r="BD154" s="70">
        <v>749</v>
      </c>
      <c r="BE154" s="78">
        <f t="shared" si="19"/>
        <v>847.27</v>
      </c>
      <c r="BF154" s="78">
        <f t="shared" si="20"/>
        <v>134820</v>
      </c>
      <c r="BG154" s="78"/>
      <c r="HR154" s="16"/>
      <c r="HS154" s="16"/>
      <c r="HT154" s="16"/>
      <c r="HU154" s="16"/>
      <c r="HV154" s="16"/>
    </row>
    <row r="155" spans="1:230" s="15" customFormat="1" ht="69.75" customHeight="1">
      <c r="A155" s="64">
        <v>143</v>
      </c>
      <c r="B155" s="73" t="s">
        <v>439</v>
      </c>
      <c r="C155" s="76" t="s">
        <v>194</v>
      </c>
      <c r="D155" s="74">
        <v>24</v>
      </c>
      <c r="E155" s="75" t="s">
        <v>250</v>
      </c>
      <c r="F155" s="70">
        <v>511.3</v>
      </c>
      <c r="G155" s="57"/>
      <c r="H155" s="47"/>
      <c r="I155" s="46" t="s">
        <v>39</v>
      </c>
      <c r="J155" s="48">
        <f t="shared" si="15"/>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16"/>
        <v>12271.2</v>
      </c>
      <c r="BB155" s="61">
        <f t="shared" si="17"/>
        <v>12271.2</v>
      </c>
      <c r="BC155" s="56" t="str">
        <f t="shared" si="18"/>
        <v>INR  Twelve Thousand Two Hundred &amp; Seventy One  and Paise Twenty Only</v>
      </c>
      <c r="BD155" s="70">
        <v>2306</v>
      </c>
      <c r="BE155" s="78">
        <f t="shared" si="19"/>
        <v>2608.55</v>
      </c>
      <c r="BF155" s="78">
        <f t="shared" si="20"/>
        <v>55344</v>
      </c>
      <c r="BG155" s="78"/>
      <c r="HR155" s="16"/>
      <c r="HS155" s="16"/>
      <c r="HT155" s="16"/>
      <c r="HU155" s="16"/>
      <c r="HV155" s="16"/>
    </row>
    <row r="156" spans="1:230" s="15" customFormat="1" ht="69.75" customHeight="1">
      <c r="A156" s="64">
        <v>144</v>
      </c>
      <c r="B156" s="73" t="s">
        <v>440</v>
      </c>
      <c r="C156" s="76" t="s">
        <v>195</v>
      </c>
      <c r="D156" s="74">
        <v>18</v>
      </c>
      <c r="E156" s="75" t="s">
        <v>250</v>
      </c>
      <c r="F156" s="70">
        <v>3245.41</v>
      </c>
      <c r="G156" s="57"/>
      <c r="H156" s="47"/>
      <c r="I156" s="46" t="s">
        <v>39</v>
      </c>
      <c r="J156" s="48">
        <f t="shared" si="15"/>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16"/>
        <v>58417.38</v>
      </c>
      <c r="BB156" s="61">
        <f t="shared" si="17"/>
        <v>58417.38</v>
      </c>
      <c r="BC156" s="56" t="str">
        <f t="shared" si="18"/>
        <v>INR  Fifty Eight Thousand Four Hundred &amp; Seventeen  and Paise Thirty Eight Only</v>
      </c>
      <c r="BD156" s="70">
        <v>2318</v>
      </c>
      <c r="BE156" s="78">
        <f t="shared" si="19"/>
        <v>2622.12</v>
      </c>
      <c r="BF156" s="78">
        <f t="shared" si="20"/>
        <v>41724</v>
      </c>
      <c r="BG156" s="78"/>
      <c r="HR156" s="16"/>
      <c r="HS156" s="16"/>
      <c r="HT156" s="16"/>
      <c r="HU156" s="16"/>
      <c r="HV156" s="16"/>
    </row>
    <row r="157" spans="1:230" s="15" customFormat="1" ht="55.5" customHeight="1">
      <c r="A157" s="64">
        <v>145</v>
      </c>
      <c r="B157" s="73" t="s">
        <v>441</v>
      </c>
      <c r="C157" s="76" t="s">
        <v>196</v>
      </c>
      <c r="D157" s="74">
        <v>56</v>
      </c>
      <c r="E157" s="75" t="s">
        <v>250</v>
      </c>
      <c r="F157" s="70">
        <v>175.34</v>
      </c>
      <c r="G157" s="57"/>
      <c r="H157" s="47"/>
      <c r="I157" s="46" t="s">
        <v>39</v>
      </c>
      <c r="J157" s="48">
        <f t="shared" si="15"/>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16"/>
        <v>9819.04</v>
      </c>
      <c r="BB157" s="61">
        <f t="shared" si="17"/>
        <v>9819.04</v>
      </c>
      <c r="BC157" s="56" t="str">
        <f t="shared" si="18"/>
        <v>INR  Nine Thousand Eight Hundred &amp; Nineteen  and Paise Four Only</v>
      </c>
      <c r="BD157" s="70">
        <v>2330</v>
      </c>
      <c r="BE157" s="78">
        <f t="shared" si="19"/>
        <v>2635.7</v>
      </c>
      <c r="BF157" s="78">
        <f t="shared" si="20"/>
        <v>130480</v>
      </c>
      <c r="BG157" s="78"/>
      <c r="HR157" s="16"/>
      <c r="HS157" s="16"/>
      <c r="HT157" s="16"/>
      <c r="HU157" s="16"/>
      <c r="HV157" s="16"/>
    </row>
    <row r="158" spans="1:230" s="15" customFormat="1" ht="55.5" customHeight="1">
      <c r="A158" s="64">
        <v>146</v>
      </c>
      <c r="B158" s="73" t="s">
        <v>442</v>
      </c>
      <c r="C158" s="76" t="s">
        <v>197</v>
      </c>
      <c r="D158" s="74">
        <v>14</v>
      </c>
      <c r="E158" s="75" t="s">
        <v>250</v>
      </c>
      <c r="F158" s="70">
        <v>1280.52</v>
      </c>
      <c r="G158" s="57"/>
      <c r="H158" s="47"/>
      <c r="I158" s="46" t="s">
        <v>39</v>
      </c>
      <c r="J158" s="48">
        <f t="shared" si="15"/>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16"/>
        <v>17927.28</v>
      </c>
      <c r="BB158" s="61">
        <f t="shared" si="17"/>
        <v>17927.28</v>
      </c>
      <c r="BC158" s="56" t="str">
        <f t="shared" si="18"/>
        <v>INR  Seventeen Thousand Nine Hundred &amp; Twenty Seven  and Paise Twenty Eight Only</v>
      </c>
      <c r="BD158" s="70">
        <v>2342</v>
      </c>
      <c r="BE158" s="78">
        <f t="shared" si="19"/>
        <v>2649.27</v>
      </c>
      <c r="BF158" s="78">
        <f t="shared" si="20"/>
        <v>32788</v>
      </c>
      <c r="BG158" s="78"/>
      <c r="HR158" s="16"/>
      <c r="HS158" s="16"/>
      <c r="HT158" s="16"/>
      <c r="HU158" s="16"/>
      <c r="HV158" s="16"/>
    </row>
    <row r="159" spans="1:230" s="15" customFormat="1" ht="55.5" customHeight="1">
      <c r="A159" s="64">
        <v>147</v>
      </c>
      <c r="B159" s="73" t="s">
        <v>443</v>
      </c>
      <c r="C159" s="76" t="s">
        <v>198</v>
      </c>
      <c r="D159" s="74">
        <v>40</v>
      </c>
      <c r="E159" s="75" t="s">
        <v>250</v>
      </c>
      <c r="F159" s="70">
        <v>121.04</v>
      </c>
      <c r="G159" s="57"/>
      <c r="H159" s="47"/>
      <c r="I159" s="46" t="s">
        <v>39</v>
      </c>
      <c r="J159" s="48">
        <f aca="true" t="shared" si="22" ref="J159:J190">IF(I159="Less(-)",-1,1)</f>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16"/>
        <v>4841.6</v>
      </c>
      <c r="BB159" s="61">
        <f t="shared" si="17"/>
        <v>4841.6</v>
      </c>
      <c r="BC159" s="56" t="str">
        <f t="shared" si="18"/>
        <v>INR  Four Thousand Eight Hundred &amp; Forty One  and Paise Sixty Only</v>
      </c>
      <c r="BD159" s="70">
        <v>812</v>
      </c>
      <c r="BE159" s="78">
        <f t="shared" si="19"/>
        <v>918.53</v>
      </c>
      <c r="BF159" s="78">
        <f t="shared" si="20"/>
        <v>32480</v>
      </c>
      <c r="BG159" s="78"/>
      <c r="HR159" s="16"/>
      <c r="HS159" s="16"/>
      <c r="HT159" s="16"/>
      <c r="HU159" s="16"/>
      <c r="HV159" s="16"/>
    </row>
    <row r="160" spans="1:230" s="15" customFormat="1" ht="36" customHeight="1">
      <c r="A160" s="64">
        <v>148</v>
      </c>
      <c r="B160" s="73" t="s">
        <v>444</v>
      </c>
      <c r="C160" s="76" t="s">
        <v>199</v>
      </c>
      <c r="D160" s="74">
        <v>150</v>
      </c>
      <c r="E160" s="75" t="s">
        <v>250</v>
      </c>
      <c r="F160" s="70">
        <v>96.15</v>
      </c>
      <c r="G160" s="57"/>
      <c r="H160" s="47"/>
      <c r="I160" s="46" t="s">
        <v>39</v>
      </c>
      <c r="J160" s="48">
        <f t="shared" si="22"/>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16"/>
        <v>14422.5</v>
      </c>
      <c r="BB160" s="61">
        <f t="shared" si="17"/>
        <v>14422.5</v>
      </c>
      <c r="BC160" s="56" t="str">
        <f t="shared" si="18"/>
        <v>INR  Fourteen Thousand Four Hundred &amp; Twenty Two  and Paise Fifty Only</v>
      </c>
      <c r="BD160" s="70">
        <v>1144</v>
      </c>
      <c r="BE160" s="78">
        <f t="shared" si="19"/>
        <v>1294.09</v>
      </c>
      <c r="BF160" s="78">
        <f t="shared" si="20"/>
        <v>171600</v>
      </c>
      <c r="BG160" s="78"/>
      <c r="HR160" s="16"/>
      <c r="HS160" s="16"/>
      <c r="HT160" s="16"/>
      <c r="HU160" s="16"/>
      <c r="HV160" s="16"/>
    </row>
    <row r="161" spans="1:230" s="15" customFormat="1" ht="36" customHeight="1">
      <c r="A161" s="64">
        <v>149</v>
      </c>
      <c r="B161" s="73" t="s">
        <v>445</v>
      </c>
      <c r="C161" s="76" t="s">
        <v>200</v>
      </c>
      <c r="D161" s="74">
        <v>150</v>
      </c>
      <c r="E161" s="75" t="s">
        <v>250</v>
      </c>
      <c r="F161" s="70">
        <v>115.38</v>
      </c>
      <c r="G161" s="57"/>
      <c r="H161" s="47"/>
      <c r="I161" s="46" t="s">
        <v>39</v>
      </c>
      <c r="J161" s="48">
        <f t="shared" si="22"/>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16"/>
        <v>17307</v>
      </c>
      <c r="BB161" s="61">
        <f t="shared" si="17"/>
        <v>17307</v>
      </c>
      <c r="BC161" s="56" t="str">
        <f t="shared" si="18"/>
        <v>INR  Seventeen Thousand Three Hundred &amp; Seven  Only</v>
      </c>
      <c r="BD161" s="70">
        <v>1153</v>
      </c>
      <c r="BE161" s="78">
        <f t="shared" si="19"/>
        <v>1304.27</v>
      </c>
      <c r="BF161" s="78">
        <f t="shared" si="20"/>
        <v>172950</v>
      </c>
      <c r="BG161" s="78"/>
      <c r="HR161" s="16"/>
      <c r="HS161" s="16"/>
      <c r="HT161" s="16"/>
      <c r="HU161" s="16"/>
      <c r="HV161" s="16"/>
    </row>
    <row r="162" spans="1:230" s="15" customFormat="1" ht="36" customHeight="1">
      <c r="A162" s="64">
        <v>150</v>
      </c>
      <c r="B162" s="73" t="s">
        <v>446</v>
      </c>
      <c r="C162" s="76" t="s">
        <v>201</v>
      </c>
      <c r="D162" s="74">
        <v>80</v>
      </c>
      <c r="E162" s="75" t="s">
        <v>250</v>
      </c>
      <c r="F162" s="70">
        <v>252.26</v>
      </c>
      <c r="G162" s="57"/>
      <c r="H162" s="47"/>
      <c r="I162" s="46" t="s">
        <v>39</v>
      </c>
      <c r="J162" s="48">
        <f t="shared" si="22"/>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16"/>
        <v>20180.8</v>
      </c>
      <c r="BB162" s="61">
        <f t="shared" si="17"/>
        <v>20180.8</v>
      </c>
      <c r="BC162" s="56" t="str">
        <f t="shared" si="18"/>
        <v>INR  Twenty Thousand One Hundred &amp; Eighty  and Paise Eighty Only</v>
      </c>
      <c r="BD162" s="70">
        <v>1162</v>
      </c>
      <c r="BE162" s="78">
        <f t="shared" si="19"/>
        <v>1314.45</v>
      </c>
      <c r="BF162" s="78">
        <f t="shared" si="20"/>
        <v>92960</v>
      </c>
      <c r="BG162" s="78"/>
      <c r="HR162" s="16"/>
      <c r="HS162" s="16"/>
      <c r="HT162" s="16"/>
      <c r="HU162" s="16"/>
      <c r="HV162" s="16"/>
    </row>
    <row r="163" spans="1:230" s="15" customFormat="1" ht="51" customHeight="1">
      <c r="A163" s="64">
        <v>151</v>
      </c>
      <c r="B163" s="73" t="s">
        <v>447</v>
      </c>
      <c r="C163" s="76" t="s">
        <v>202</v>
      </c>
      <c r="D163" s="74">
        <v>80</v>
      </c>
      <c r="E163" s="75" t="s">
        <v>250</v>
      </c>
      <c r="F163" s="70">
        <v>152.71</v>
      </c>
      <c r="G163" s="57"/>
      <c r="H163" s="47"/>
      <c r="I163" s="46" t="s">
        <v>39</v>
      </c>
      <c r="J163" s="48">
        <f t="shared" si="22"/>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16"/>
        <v>12216.8</v>
      </c>
      <c r="BB163" s="61">
        <f t="shared" si="17"/>
        <v>12216.8</v>
      </c>
      <c r="BC163" s="56" t="str">
        <f t="shared" si="18"/>
        <v>INR  Twelve Thousand Two Hundred &amp; Sixteen  and Paise Eighty Only</v>
      </c>
      <c r="BD163" s="70">
        <v>1171</v>
      </c>
      <c r="BE163" s="78">
        <f t="shared" si="19"/>
        <v>1324.64</v>
      </c>
      <c r="BF163" s="78">
        <f t="shared" si="20"/>
        <v>93680</v>
      </c>
      <c r="BG163" s="78"/>
      <c r="HR163" s="16"/>
      <c r="HS163" s="16"/>
      <c r="HT163" s="16"/>
      <c r="HU163" s="16"/>
      <c r="HV163" s="16"/>
    </row>
    <row r="164" spans="1:230" s="15" customFormat="1" ht="51" customHeight="1">
      <c r="A164" s="64">
        <v>152</v>
      </c>
      <c r="B164" s="73" t="s">
        <v>448</v>
      </c>
      <c r="C164" s="76" t="s">
        <v>203</v>
      </c>
      <c r="D164" s="74">
        <v>610</v>
      </c>
      <c r="E164" s="75" t="s">
        <v>249</v>
      </c>
      <c r="F164" s="70">
        <v>330.31</v>
      </c>
      <c r="G164" s="57"/>
      <c r="H164" s="47"/>
      <c r="I164" s="46" t="s">
        <v>39</v>
      </c>
      <c r="J164" s="48">
        <f t="shared" si="22"/>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16"/>
        <v>201489.1</v>
      </c>
      <c r="BB164" s="61">
        <f t="shared" si="17"/>
        <v>201489.1</v>
      </c>
      <c r="BC164" s="56" t="str">
        <f t="shared" si="18"/>
        <v>INR  Two Lakh One Thousand Four Hundred &amp; Eighty Nine  and Paise Ten Only</v>
      </c>
      <c r="BD164" s="70">
        <v>2199</v>
      </c>
      <c r="BE164" s="78">
        <f t="shared" si="19"/>
        <v>2487.51</v>
      </c>
      <c r="BF164" s="78">
        <f t="shared" si="20"/>
        <v>1341390</v>
      </c>
      <c r="BG164" s="78"/>
      <c r="HR164" s="16"/>
      <c r="HS164" s="16"/>
      <c r="HT164" s="16"/>
      <c r="HU164" s="16"/>
      <c r="HV164" s="16"/>
    </row>
    <row r="165" spans="1:230" s="15" customFormat="1" ht="59.25" customHeight="1">
      <c r="A165" s="64">
        <v>153</v>
      </c>
      <c r="B165" s="73" t="s">
        <v>449</v>
      </c>
      <c r="C165" s="76" t="s">
        <v>204</v>
      </c>
      <c r="D165" s="74">
        <v>65</v>
      </c>
      <c r="E165" s="75" t="s">
        <v>250</v>
      </c>
      <c r="F165" s="70">
        <v>220.58</v>
      </c>
      <c r="G165" s="57"/>
      <c r="H165" s="47"/>
      <c r="I165" s="46" t="s">
        <v>39</v>
      </c>
      <c r="J165" s="48">
        <f t="shared" si="22"/>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16"/>
        <v>14337.7</v>
      </c>
      <c r="BB165" s="61">
        <f t="shared" si="17"/>
        <v>14337.7</v>
      </c>
      <c r="BC165" s="56" t="str">
        <f t="shared" si="18"/>
        <v>INR  Fourteen Thousand Three Hundred &amp; Thirty Seven  and Paise Seventy Only</v>
      </c>
      <c r="BD165" s="70">
        <v>2225.39</v>
      </c>
      <c r="BE165" s="78">
        <f t="shared" si="19"/>
        <v>2517.36</v>
      </c>
      <c r="BF165" s="78">
        <f t="shared" si="20"/>
        <v>144650.35</v>
      </c>
      <c r="BG165" s="78"/>
      <c r="HR165" s="16"/>
      <c r="HS165" s="16"/>
      <c r="HT165" s="16"/>
      <c r="HU165" s="16"/>
      <c r="HV165" s="16"/>
    </row>
    <row r="166" spans="1:230" s="15" customFormat="1" ht="59.25" customHeight="1">
      <c r="A166" s="64">
        <v>154</v>
      </c>
      <c r="B166" s="73" t="s">
        <v>450</v>
      </c>
      <c r="C166" s="76" t="s">
        <v>205</v>
      </c>
      <c r="D166" s="74">
        <v>30</v>
      </c>
      <c r="E166" s="75" t="s">
        <v>250</v>
      </c>
      <c r="F166" s="70">
        <v>96.15</v>
      </c>
      <c r="G166" s="57"/>
      <c r="H166" s="47"/>
      <c r="I166" s="46" t="s">
        <v>39</v>
      </c>
      <c r="J166" s="48">
        <f t="shared" si="22"/>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16"/>
        <v>2884.5</v>
      </c>
      <c r="BB166" s="61">
        <f t="shared" si="17"/>
        <v>2884.5</v>
      </c>
      <c r="BC166" s="56" t="str">
        <f t="shared" si="18"/>
        <v>INR  Two Thousand Eight Hundred &amp; Eighty Four  and Paise Fifty Only</v>
      </c>
      <c r="BD166" s="70">
        <v>2252.09</v>
      </c>
      <c r="BE166" s="78">
        <f t="shared" si="19"/>
        <v>2547.56</v>
      </c>
      <c r="BF166" s="78">
        <f t="shared" si="20"/>
        <v>67562.7</v>
      </c>
      <c r="BG166" s="78"/>
      <c r="HR166" s="16"/>
      <c r="HS166" s="16"/>
      <c r="HT166" s="16"/>
      <c r="HU166" s="16"/>
      <c r="HV166" s="16"/>
    </row>
    <row r="167" spans="1:230" s="15" customFormat="1" ht="59.25" customHeight="1">
      <c r="A167" s="64">
        <v>155</v>
      </c>
      <c r="B167" s="73" t="s">
        <v>451</v>
      </c>
      <c r="C167" s="76" t="s">
        <v>206</v>
      </c>
      <c r="D167" s="74">
        <v>50</v>
      </c>
      <c r="E167" s="75" t="s">
        <v>250</v>
      </c>
      <c r="F167" s="70">
        <v>233.03</v>
      </c>
      <c r="G167" s="57"/>
      <c r="H167" s="47"/>
      <c r="I167" s="46" t="s">
        <v>39</v>
      </c>
      <c r="J167" s="48">
        <f t="shared" si="22"/>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16"/>
        <v>11651.5</v>
      </c>
      <c r="BB167" s="61">
        <f t="shared" si="17"/>
        <v>11651.5</v>
      </c>
      <c r="BC167" s="56" t="str">
        <f t="shared" si="18"/>
        <v>INR  Eleven Thousand Six Hundred &amp; Fifty One  and Paise Fifty Only</v>
      </c>
      <c r="BD167" s="70">
        <v>2279.12</v>
      </c>
      <c r="BE167" s="78">
        <f t="shared" si="19"/>
        <v>2578.14</v>
      </c>
      <c r="BF167" s="78">
        <f t="shared" si="20"/>
        <v>113956</v>
      </c>
      <c r="BG167" s="78"/>
      <c r="HR167" s="16"/>
      <c r="HS167" s="16"/>
      <c r="HT167" s="16"/>
      <c r="HU167" s="16"/>
      <c r="HV167" s="16"/>
    </row>
    <row r="168" spans="1:230" s="15" customFormat="1" ht="59.25" customHeight="1">
      <c r="A168" s="64">
        <v>156</v>
      </c>
      <c r="B168" s="73" t="s">
        <v>452</v>
      </c>
      <c r="C168" s="76" t="s">
        <v>207</v>
      </c>
      <c r="D168" s="74">
        <v>60</v>
      </c>
      <c r="E168" s="75" t="s">
        <v>250</v>
      </c>
      <c r="F168" s="70">
        <v>96.15</v>
      </c>
      <c r="G168" s="57"/>
      <c r="H168" s="47"/>
      <c r="I168" s="46" t="s">
        <v>39</v>
      </c>
      <c r="J168" s="48">
        <f t="shared" si="22"/>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16"/>
        <v>5769</v>
      </c>
      <c r="BB168" s="61">
        <f t="shared" si="17"/>
        <v>5769</v>
      </c>
      <c r="BC168" s="56" t="str">
        <f t="shared" si="18"/>
        <v>INR  Five Thousand Seven Hundred &amp; Sixty Nine  Only</v>
      </c>
      <c r="BD168" s="70">
        <v>1508</v>
      </c>
      <c r="BE168" s="78">
        <f t="shared" si="19"/>
        <v>1705.85</v>
      </c>
      <c r="BF168" s="78">
        <f t="shared" si="20"/>
        <v>90480</v>
      </c>
      <c r="BG168" s="78"/>
      <c r="HR168" s="16"/>
      <c r="HS168" s="16"/>
      <c r="HT168" s="16"/>
      <c r="HU168" s="16"/>
      <c r="HV168" s="16"/>
    </row>
    <row r="169" spans="1:230" s="15" customFormat="1" ht="59.25" customHeight="1">
      <c r="A169" s="64">
        <v>157</v>
      </c>
      <c r="B169" s="73" t="s">
        <v>453</v>
      </c>
      <c r="C169" s="76" t="s">
        <v>208</v>
      </c>
      <c r="D169" s="74">
        <v>45</v>
      </c>
      <c r="E169" s="75" t="s">
        <v>250</v>
      </c>
      <c r="F169" s="70">
        <v>135.74</v>
      </c>
      <c r="G169" s="57"/>
      <c r="H169" s="47"/>
      <c r="I169" s="46" t="s">
        <v>39</v>
      </c>
      <c r="J169" s="48">
        <f t="shared" si="22"/>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16"/>
        <v>6108.3</v>
      </c>
      <c r="BB169" s="61">
        <f t="shared" si="17"/>
        <v>6108.3</v>
      </c>
      <c r="BC169" s="56" t="str">
        <f t="shared" si="18"/>
        <v>INR  Six Thousand One Hundred &amp; Eight  and Paise Thirty Only</v>
      </c>
      <c r="BD169" s="70">
        <v>1526.1</v>
      </c>
      <c r="BE169" s="78">
        <f t="shared" si="19"/>
        <v>1726.32</v>
      </c>
      <c r="BF169" s="78">
        <f t="shared" si="20"/>
        <v>68674.5</v>
      </c>
      <c r="BG169" s="78"/>
      <c r="HR169" s="16"/>
      <c r="HS169" s="16"/>
      <c r="HT169" s="16"/>
      <c r="HU169" s="16"/>
      <c r="HV169" s="16"/>
    </row>
    <row r="170" spans="1:230" s="15" customFormat="1" ht="59.25" customHeight="1">
      <c r="A170" s="64">
        <v>158</v>
      </c>
      <c r="B170" s="73" t="s">
        <v>454</v>
      </c>
      <c r="C170" s="76" t="s">
        <v>209</v>
      </c>
      <c r="D170" s="74">
        <v>45</v>
      </c>
      <c r="E170" s="75" t="s">
        <v>250</v>
      </c>
      <c r="F170" s="70">
        <v>321.26</v>
      </c>
      <c r="G170" s="57"/>
      <c r="H170" s="47"/>
      <c r="I170" s="46" t="s">
        <v>39</v>
      </c>
      <c r="J170" s="48">
        <f t="shared" si="22"/>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16"/>
        <v>14456.7</v>
      </c>
      <c r="BB170" s="61">
        <f t="shared" si="17"/>
        <v>14456.7</v>
      </c>
      <c r="BC170" s="56" t="str">
        <f t="shared" si="18"/>
        <v>INR  Fourteen Thousand Four Hundred &amp; Fifty Six  and Paise Seventy Only</v>
      </c>
      <c r="BD170" s="70">
        <v>1544.41</v>
      </c>
      <c r="BE170" s="78">
        <f t="shared" si="19"/>
        <v>1747.04</v>
      </c>
      <c r="BF170" s="78">
        <f t="shared" si="20"/>
        <v>69498.45</v>
      </c>
      <c r="BG170" s="78"/>
      <c r="HR170" s="16"/>
      <c r="HS170" s="16"/>
      <c r="HT170" s="16"/>
      <c r="HU170" s="16"/>
      <c r="HV170" s="16"/>
    </row>
    <row r="171" spans="1:230" s="15" customFormat="1" ht="53.25" customHeight="1">
      <c r="A171" s="64">
        <v>159</v>
      </c>
      <c r="B171" s="73" t="s">
        <v>455</v>
      </c>
      <c r="C171" s="76" t="s">
        <v>210</v>
      </c>
      <c r="D171" s="74">
        <v>25</v>
      </c>
      <c r="E171" s="75" t="s">
        <v>250</v>
      </c>
      <c r="F171" s="70">
        <v>37.33</v>
      </c>
      <c r="G171" s="57"/>
      <c r="H171" s="47"/>
      <c r="I171" s="46" t="s">
        <v>39</v>
      </c>
      <c r="J171" s="48">
        <f t="shared" si="22"/>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16"/>
        <v>933.25</v>
      </c>
      <c r="BB171" s="61">
        <f t="shared" si="17"/>
        <v>933.25</v>
      </c>
      <c r="BC171" s="56" t="str">
        <f t="shared" si="18"/>
        <v>INR  Nine Hundred &amp; Thirty Three  and Paise Twenty Five Only</v>
      </c>
      <c r="BD171" s="70">
        <v>1562.94</v>
      </c>
      <c r="BE171" s="78">
        <f t="shared" si="19"/>
        <v>1768</v>
      </c>
      <c r="BF171" s="78">
        <f t="shared" si="20"/>
        <v>39073.5</v>
      </c>
      <c r="BG171" s="78"/>
      <c r="HR171" s="16"/>
      <c r="HS171" s="16"/>
      <c r="HT171" s="16"/>
      <c r="HU171" s="16"/>
      <c r="HV171" s="16"/>
    </row>
    <row r="172" spans="1:230" s="15" customFormat="1" ht="53.25" customHeight="1">
      <c r="A172" s="64">
        <v>160</v>
      </c>
      <c r="B172" s="73" t="s">
        <v>456</v>
      </c>
      <c r="C172" s="76" t="s">
        <v>211</v>
      </c>
      <c r="D172" s="74">
        <v>275</v>
      </c>
      <c r="E172" s="75" t="s">
        <v>250</v>
      </c>
      <c r="F172" s="70">
        <v>23.76</v>
      </c>
      <c r="G172" s="57"/>
      <c r="H172" s="47"/>
      <c r="I172" s="46" t="s">
        <v>39</v>
      </c>
      <c r="J172" s="48">
        <f t="shared" si="22"/>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16"/>
        <v>6534</v>
      </c>
      <c r="BB172" s="61">
        <f t="shared" si="17"/>
        <v>6534</v>
      </c>
      <c r="BC172" s="56" t="str">
        <f t="shared" si="18"/>
        <v>INR  Six Thousand Five Hundred &amp; Thirty Four  Only</v>
      </c>
      <c r="BD172" s="70">
        <v>59</v>
      </c>
      <c r="BE172" s="78">
        <f t="shared" si="19"/>
        <v>66.74</v>
      </c>
      <c r="BF172" s="78">
        <f t="shared" si="20"/>
        <v>16225</v>
      </c>
      <c r="BG172" s="78"/>
      <c r="HR172" s="16"/>
      <c r="HS172" s="16"/>
      <c r="HT172" s="16"/>
      <c r="HU172" s="16"/>
      <c r="HV172" s="16"/>
    </row>
    <row r="173" spans="1:230" s="15" customFormat="1" ht="72.75" customHeight="1">
      <c r="A173" s="64">
        <v>161</v>
      </c>
      <c r="B173" s="73" t="s">
        <v>457</v>
      </c>
      <c r="C173" s="76" t="s">
        <v>212</v>
      </c>
      <c r="D173" s="74">
        <v>30</v>
      </c>
      <c r="E173" s="75" t="s">
        <v>250</v>
      </c>
      <c r="F173" s="70">
        <v>313.34</v>
      </c>
      <c r="G173" s="57"/>
      <c r="H173" s="47"/>
      <c r="I173" s="46" t="s">
        <v>39</v>
      </c>
      <c r="J173" s="48">
        <f t="shared" si="22"/>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16"/>
        <v>9400.2</v>
      </c>
      <c r="BB173" s="61">
        <f t="shared" si="17"/>
        <v>9400.2</v>
      </c>
      <c r="BC173" s="56" t="str">
        <f t="shared" si="18"/>
        <v>INR  Nine Thousand Four Hundred    and Paise Twenty Only</v>
      </c>
      <c r="BD173" s="70">
        <v>35</v>
      </c>
      <c r="BE173" s="78">
        <f t="shared" si="19"/>
        <v>39.59</v>
      </c>
      <c r="BF173" s="78">
        <f t="shared" si="20"/>
        <v>1050</v>
      </c>
      <c r="BG173" s="78"/>
      <c r="HR173" s="16"/>
      <c r="HS173" s="16"/>
      <c r="HT173" s="16"/>
      <c r="HU173" s="16"/>
      <c r="HV173" s="16"/>
    </row>
    <row r="174" spans="1:230" s="15" customFormat="1" ht="147.75" customHeight="1">
      <c r="A174" s="64">
        <v>162</v>
      </c>
      <c r="B174" s="73" t="s">
        <v>458</v>
      </c>
      <c r="C174" s="76" t="s">
        <v>213</v>
      </c>
      <c r="D174" s="74">
        <v>190</v>
      </c>
      <c r="E174" s="75" t="s">
        <v>249</v>
      </c>
      <c r="F174" s="70">
        <v>64.48</v>
      </c>
      <c r="G174" s="57"/>
      <c r="H174" s="47"/>
      <c r="I174" s="46" t="s">
        <v>39</v>
      </c>
      <c r="J174" s="48">
        <f t="shared" si="22"/>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16"/>
        <v>12251.2</v>
      </c>
      <c r="BB174" s="61">
        <f t="shared" si="17"/>
        <v>12251.2</v>
      </c>
      <c r="BC174" s="56" t="str">
        <f t="shared" si="18"/>
        <v>INR  Twelve Thousand Two Hundred &amp; Fifty One  and Paise Twenty Only</v>
      </c>
      <c r="BD174" s="70">
        <v>59</v>
      </c>
      <c r="BE174" s="78">
        <f t="shared" si="19"/>
        <v>66.74</v>
      </c>
      <c r="BF174" s="78">
        <f t="shared" si="20"/>
        <v>11210</v>
      </c>
      <c r="BG174" s="78"/>
      <c r="HR174" s="16"/>
      <c r="HS174" s="16"/>
      <c r="HT174" s="16"/>
      <c r="HU174" s="16"/>
      <c r="HV174" s="16"/>
    </row>
    <row r="175" spans="1:230" s="15" customFormat="1" ht="147.75" customHeight="1">
      <c r="A175" s="64">
        <v>163</v>
      </c>
      <c r="B175" s="73" t="s">
        <v>459</v>
      </c>
      <c r="C175" s="76" t="s">
        <v>214</v>
      </c>
      <c r="D175" s="74">
        <v>190</v>
      </c>
      <c r="E175" s="75" t="s">
        <v>249</v>
      </c>
      <c r="F175" s="70">
        <v>95.02</v>
      </c>
      <c r="G175" s="57"/>
      <c r="H175" s="47"/>
      <c r="I175" s="46" t="s">
        <v>39</v>
      </c>
      <c r="J175" s="48">
        <f t="shared" si="22"/>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16"/>
        <v>18053.8</v>
      </c>
      <c r="BB175" s="61">
        <f t="shared" si="17"/>
        <v>18053.8</v>
      </c>
      <c r="BC175" s="56" t="str">
        <f t="shared" si="18"/>
        <v>INR  Eighteen Thousand  &amp;Fifty Three  and Paise Eighty Only</v>
      </c>
      <c r="BD175" s="70">
        <v>157</v>
      </c>
      <c r="BE175" s="78">
        <f t="shared" si="19"/>
        <v>177.6</v>
      </c>
      <c r="BF175" s="78">
        <f t="shared" si="20"/>
        <v>29830</v>
      </c>
      <c r="BG175" s="78"/>
      <c r="HR175" s="16"/>
      <c r="HS175" s="16"/>
      <c r="HT175" s="16"/>
      <c r="HU175" s="16"/>
      <c r="HV175" s="16"/>
    </row>
    <row r="176" spans="1:230" s="15" customFormat="1" ht="62.25" customHeight="1">
      <c r="A176" s="64">
        <v>164</v>
      </c>
      <c r="B176" s="73" t="s">
        <v>460</v>
      </c>
      <c r="C176" s="76" t="s">
        <v>215</v>
      </c>
      <c r="D176" s="74">
        <v>4</v>
      </c>
      <c r="E176" s="75" t="s">
        <v>250</v>
      </c>
      <c r="F176" s="70">
        <v>11802.94</v>
      </c>
      <c r="G176" s="57"/>
      <c r="H176" s="47"/>
      <c r="I176" s="46" t="s">
        <v>39</v>
      </c>
      <c r="J176" s="48">
        <f t="shared" si="22"/>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16"/>
        <v>47211.76</v>
      </c>
      <c r="BB176" s="61">
        <f t="shared" si="17"/>
        <v>47211.76</v>
      </c>
      <c r="BC176" s="56" t="str">
        <f t="shared" si="18"/>
        <v>INR  Forty Seven Thousand Two Hundred &amp; Eleven  and Paise Seventy Six Only</v>
      </c>
      <c r="BD176" s="70">
        <v>222</v>
      </c>
      <c r="BE176" s="78">
        <f t="shared" si="19"/>
        <v>251.13</v>
      </c>
      <c r="BF176" s="78">
        <f t="shared" si="20"/>
        <v>888</v>
      </c>
      <c r="BG176" s="78"/>
      <c r="HR176" s="16"/>
      <c r="HS176" s="16"/>
      <c r="HT176" s="16"/>
      <c r="HU176" s="16"/>
      <c r="HV176" s="16"/>
    </row>
    <row r="177" spans="1:230" s="15" customFormat="1" ht="54" customHeight="1">
      <c r="A177" s="64">
        <v>165</v>
      </c>
      <c r="B177" s="73" t="s">
        <v>461</v>
      </c>
      <c r="C177" s="76" t="s">
        <v>216</v>
      </c>
      <c r="D177" s="74">
        <v>4</v>
      </c>
      <c r="E177" s="75" t="s">
        <v>250</v>
      </c>
      <c r="F177" s="70">
        <v>418.54</v>
      </c>
      <c r="G177" s="57"/>
      <c r="H177" s="47"/>
      <c r="I177" s="46" t="s">
        <v>39</v>
      </c>
      <c r="J177" s="48">
        <f t="shared" si="22"/>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16"/>
        <v>1674.16</v>
      </c>
      <c r="BB177" s="61">
        <f t="shared" si="17"/>
        <v>1674.16</v>
      </c>
      <c r="BC177" s="56" t="str">
        <f t="shared" si="18"/>
        <v>INR  One Thousand Six Hundred &amp; Seventy Four  and Paise Sixteen Only</v>
      </c>
      <c r="BD177" s="70">
        <v>154</v>
      </c>
      <c r="BE177" s="78">
        <f t="shared" si="19"/>
        <v>174.2</v>
      </c>
      <c r="BF177" s="78">
        <f t="shared" si="20"/>
        <v>616</v>
      </c>
      <c r="BG177" s="78"/>
      <c r="HR177" s="16"/>
      <c r="HS177" s="16"/>
      <c r="HT177" s="16"/>
      <c r="HU177" s="16"/>
      <c r="HV177" s="16"/>
    </row>
    <row r="178" spans="1:230" s="15" customFormat="1" ht="222" customHeight="1">
      <c r="A178" s="64">
        <v>166</v>
      </c>
      <c r="B178" s="73" t="s">
        <v>462</v>
      </c>
      <c r="C178" s="76" t="s">
        <v>217</v>
      </c>
      <c r="D178" s="74">
        <v>8</v>
      </c>
      <c r="E178" s="75" t="s">
        <v>250</v>
      </c>
      <c r="F178" s="70">
        <v>7964.78</v>
      </c>
      <c r="G178" s="57"/>
      <c r="H178" s="47"/>
      <c r="I178" s="46" t="s">
        <v>39</v>
      </c>
      <c r="J178" s="48">
        <f>IF(I178="Less(-)",-1,1)</f>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16"/>
        <v>63718.24</v>
      </c>
      <c r="BB178" s="61">
        <f t="shared" si="17"/>
        <v>63718.24</v>
      </c>
      <c r="BC178" s="56" t="str">
        <f t="shared" si="18"/>
        <v>INR  Sixty Three Thousand Seven Hundred &amp; Eighteen  and Paise Twenty Four Only</v>
      </c>
      <c r="BD178" s="70">
        <v>42</v>
      </c>
      <c r="BE178" s="78">
        <f t="shared" si="19"/>
        <v>47.51</v>
      </c>
      <c r="BF178" s="78">
        <f t="shared" si="20"/>
        <v>336</v>
      </c>
      <c r="BG178" s="78"/>
      <c r="HR178" s="16"/>
      <c r="HS178" s="16"/>
      <c r="HT178" s="16"/>
      <c r="HU178" s="16"/>
      <c r="HV178" s="16"/>
    </row>
    <row r="179" spans="1:230" s="15" customFormat="1" ht="32.25" customHeight="1">
      <c r="A179" s="64">
        <v>167</v>
      </c>
      <c r="B179" s="73" t="s">
        <v>299</v>
      </c>
      <c r="C179" s="76" t="s">
        <v>218</v>
      </c>
      <c r="D179" s="74">
        <v>12</v>
      </c>
      <c r="E179" s="75" t="s">
        <v>250</v>
      </c>
      <c r="F179" s="70">
        <v>39.59</v>
      </c>
      <c r="G179" s="57"/>
      <c r="H179" s="47"/>
      <c r="I179" s="46" t="s">
        <v>39</v>
      </c>
      <c r="J179" s="48">
        <f t="shared" si="22"/>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16"/>
        <v>475.08</v>
      </c>
      <c r="BB179" s="61">
        <f t="shared" si="17"/>
        <v>475.08</v>
      </c>
      <c r="BC179" s="56" t="str">
        <f t="shared" si="18"/>
        <v>INR  Four Hundred &amp; Seventy Five  and Paise Eight Only</v>
      </c>
      <c r="BD179" s="70">
        <v>263</v>
      </c>
      <c r="BE179" s="78">
        <f t="shared" si="19"/>
        <v>297.51</v>
      </c>
      <c r="BF179" s="78">
        <f t="shared" si="20"/>
        <v>3156</v>
      </c>
      <c r="BG179" s="78"/>
      <c r="HR179" s="16"/>
      <c r="HS179" s="16"/>
      <c r="HT179" s="16"/>
      <c r="HU179" s="16"/>
      <c r="HV179" s="16"/>
    </row>
    <row r="180" spans="1:230" s="15" customFormat="1" ht="36.75" customHeight="1">
      <c r="A180" s="64">
        <v>168</v>
      </c>
      <c r="B180" s="73" t="s">
        <v>298</v>
      </c>
      <c r="C180" s="76" t="s">
        <v>219</v>
      </c>
      <c r="D180" s="74">
        <v>12</v>
      </c>
      <c r="E180" s="75" t="s">
        <v>250</v>
      </c>
      <c r="F180" s="70">
        <v>174.2</v>
      </c>
      <c r="G180" s="57"/>
      <c r="H180" s="47"/>
      <c r="I180" s="46" t="s">
        <v>39</v>
      </c>
      <c r="J180" s="48">
        <f t="shared" si="22"/>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16"/>
        <v>2090.4</v>
      </c>
      <c r="BB180" s="61">
        <f t="shared" si="17"/>
        <v>2090.4</v>
      </c>
      <c r="BC180" s="56" t="str">
        <f t="shared" si="18"/>
        <v>INR  Two Thousand  &amp;Ninety  and Paise Forty Only</v>
      </c>
      <c r="BD180" s="70">
        <v>183</v>
      </c>
      <c r="BE180" s="78">
        <f t="shared" si="19"/>
        <v>207.01</v>
      </c>
      <c r="BF180" s="78">
        <f t="shared" si="20"/>
        <v>2196</v>
      </c>
      <c r="BG180" s="78"/>
      <c r="HR180" s="16"/>
      <c r="HS180" s="16"/>
      <c r="HT180" s="16"/>
      <c r="HU180" s="16"/>
      <c r="HV180" s="16"/>
    </row>
    <row r="181" spans="1:230" s="15" customFormat="1" ht="75.75" customHeight="1">
      <c r="A181" s="64">
        <v>169</v>
      </c>
      <c r="B181" s="73" t="s">
        <v>463</v>
      </c>
      <c r="C181" s="76" t="s">
        <v>220</v>
      </c>
      <c r="D181" s="74">
        <v>1</v>
      </c>
      <c r="E181" s="75" t="s">
        <v>250</v>
      </c>
      <c r="F181" s="70">
        <v>3736.35</v>
      </c>
      <c r="G181" s="57"/>
      <c r="H181" s="47"/>
      <c r="I181" s="46" t="s">
        <v>39</v>
      </c>
      <c r="J181" s="48">
        <f t="shared" si="22"/>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16"/>
        <v>3736.35</v>
      </c>
      <c r="BB181" s="61">
        <f t="shared" si="17"/>
        <v>3736.35</v>
      </c>
      <c r="BC181" s="56" t="str">
        <f t="shared" si="18"/>
        <v>INR  Three Thousand Seven Hundred &amp; Thirty Six  and Paise Thirty Five Only</v>
      </c>
      <c r="BD181" s="70">
        <v>658</v>
      </c>
      <c r="BE181" s="78">
        <f t="shared" si="19"/>
        <v>744.33</v>
      </c>
      <c r="BF181" s="78">
        <f t="shared" si="20"/>
        <v>658</v>
      </c>
      <c r="BG181" s="78"/>
      <c r="HR181" s="16"/>
      <c r="HS181" s="16"/>
      <c r="HT181" s="16"/>
      <c r="HU181" s="16"/>
      <c r="HV181" s="16"/>
    </row>
    <row r="182" spans="1:230" s="15" customFormat="1" ht="47.25" customHeight="1">
      <c r="A182" s="64">
        <v>170</v>
      </c>
      <c r="B182" s="73" t="s">
        <v>464</v>
      </c>
      <c r="C182" s="76" t="s">
        <v>221</v>
      </c>
      <c r="D182" s="74">
        <v>4</v>
      </c>
      <c r="E182" s="75" t="s">
        <v>250</v>
      </c>
      <c r="F182" s="70">
        <v>1523.73</v>
      </c>
      <c r="G182" s="57"/>
      <c r="H182" s="47"/>
      <c r="I182" s="46" t="s">
        <v>39</v>
      </c>
      <c r="J182" s="48">
        <f t="shared" si="22"/>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16"/>
        <v>6094.92</v>
      </c>
      <c r="BB182" s="61">
        <f t="shared" si="17"/>
        <v>6094.92</v>
      </c>
      <c r="BC182" s="56" t="str">
        <f t="shared" si="18"/>
        <v>INR  Six Thousand  &amp;Ninety Four  and Paise Ninety Two Only</v>
      </c>
      <c r="BD182" s="70">
        <v>263</v>
      </c>
      <c r="BE182" s="78">
        <f t="shared" si="19"/>
        <v>297.51</v>
      </c>
      <c r="BF182" s="78">
        <f t="shared" si="20"/>
        <v>1052</v>
      </c>
      <c r="BG182" s="78"/>
      <c r="HR182" s="16"/>
      <c r="HS182" s="16"/>
      <c r="HT182" s="16"/>
      <c r="HU182" s="16"/>
      <c r="HV182" s="16"/>
    </row>
    <row r="183" spans="1:230" s="15" customFormat="1" ht="236.25" customHeight="1">
      <c r="A183" s="64">
        <v>171</v>
      </c>
      <c r="B183" s="73" t="s">
        <v>465</v>
      </c>
      <c r="C183" s="76" t="s">
        <v>222</v>
      </c>
      <c r="D183" s="74">
        <v>2</v>
      </c>
      <c r="E183" s="75" t="s">
        <v>250</v>
      </c>
      <c r="F183" s="70">
        <v>17715.72</v>
      </c>
      <c r="G183" s="57"/>
      <c r="H183" s="47"/>
      <c r="I183" s="46" t="s">
        <v>39</v>
      </c>
      <c r="J183" s="48">
        <f t="shared" si="22"/>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16"/>
        <v>35431.44</v>
      </c>
      <c r="BB183" s="61">
        <f t="shared" si="17"/>
        <v>35431.44</v>
      </c>
      <c r="BC183" s="56" t="str">
        <f t="shared" si="18"/>
        <v>INR  Thirty Five Thousand Four Hundred &amp; Thirty One  and Paise Forty Four Only</v>
      </c>
      <c r="BD183" s="70">
        <v>2464</v>
      </c>
      <c r="BE183" s="78">
        <f t="shared" si="19"/>
        <v>2787.28</v>
      </c>
      <c r="BF183" s="78">
        <f t="shared" si="20"/>
        <v>4928</v>
      </c>
      <c r="BG183" s="78"/>
      <c r="HR183" s="16"/>
      <c r="HS183" s="16"/>
      <c r="HT183" s="16"/>
      <c r="HU183" s="16"/>
      <c r="HV183" s="16"/>
    </row>
    <row r="184" spans="1:230" s="15" customFormat="1" ht="266.25" customHeight="1">
      <c r="A184" s="64">
        <v>172</v>
      </c>
      <c r="B184" s="73" t="s">
        <v>466</v>
      </c>
      <c r="C184" s="76" t="s">
        <v>223</v>
      </c>
      <c r="D184" s="74">
        <v>1</v>
      </c>
      <c r="E184" s="75" t="s">
        <v>250</v>
      </c>
      <c r="F184" s="70">
        <v>126831.28</v>
      </c>
      <c r="G184" s="57"/>
      <c r="H184" s="47"/>
      <c r="I184" s="46" t="s">
        <v>39</v>
      </c>
      <c r="J184" s="48">
        <f t="shared" si="22"/>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16"/>
        <v>126831.28</v>
      </c>
      <c r="BB184" s="61">
        <f t="shared" si="17"/>
        <v>126831.28</v>
      </c>
      <c r="BC184" s="56" t="str">
        <f t="shared" si="18"/>
        <v>INR  One Lakh Twenty Six Thousand Eight Hundred &amp; Thirty One  and Paise Twenty Eight Only</v>
      </c>
      <c r="BD184" s="70">
        <v>2912</v>
      </c>
      <c r="BE184" s="78">
        <f t="shared" si="19"/>
        <v>3294.05</v>
      </c>
      <c r="BF184" s="78">
        <f t="shared" si="20"/>
        <v>2912</v>
      </c>
      <c r="BG184" s="78"/>
      <c r="HR184" s="16"/>
      <c r="HS184" s="16"/>
      <c r="HT184" s="16"/>
      <c r="HU184" s="16"/>
      <c r="HV184" s="16"/>
    </row>
    <row r="185" spans="1:230" s="15" customFormat="1" ht="63" customHeight="1">
      <c r="A185" s="64">
        <v>173</v>
      </c>
      <c r="B185" s="73" t="s">
        <v>525</v>
      </c>
      <c r="C185" s="76" t="s">
        <v>224</v>
      </c>
      <c r="D185" s="74">
        <v>2</v>
      </c>
      <c r="E185" s="75" t="s">
        <v>522</v>
      </c>
      <c r="F185" s="70">
        <v>7367.15</v>
      </c>
      <c r="G185" s="57"/>
      <c r="H185" s="47"/>
      <c r="I185" s="46" t="s">
        <v>39</v>
      </c>
      <c r="J185" s="48">
        <f t="shared" si="22"/>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 t="shared" si="16"/>
        <v>14734.3</v>
      </c>
      <c r="BB185" s="61">
        <f t="shared" si="17"/>
        <v>14734.3</v>
      </c>
      <c r="BC185" s="56" t="str">
        <f t="shared" si="18"/>
        <v>INR  Fourteen Thousand Seven Hundred &amp; Thirty Four  and Paise Thirty Only</v>
      </c>
      <c r="BD185" s="70">
        <v>67</v>
      </c>
      <c r="BE185" s="78">
        <f t="shared" si="19"/>
        <v>75.79</v>
      </c>
      <c r="BF185" s="78">
        <f t="shared" si="20"/>
        <v>134</v>
      </c>
      <c r="BG185" s="78"/>
      <c r="HR185" s="16"/>
      <c r="HS185" s="16"/>
      <c r="HT185" s="16"/>
      <c r="HU185" s="16"/>
      <c r="HV185" s="16"/>
    </row>
    <row r="186" spans="1:230" s="15" customFormat="1" ht="92.25" customHeight="1">
      <c r="A186" s="64">
        <v>174</v>
      </c>
      <c r="B186" s="73" t="s">
        <v>467</v>
      </c>
      <c r="C186" s="76" t="s">
        <v>225</v>
      </c>
      <c r="D186" s="74">
        <v>2</v>
      </c>
      <c r="E186" s="75" t="s">
        <v>256</v>
      </c>
      <c r="F186" s="70">
        <v>6962.85</v>
      </c>
      <c r="G186" s="57"/>
      <c r="H186" s="47"/>
      <c r="I186" s="46" t="s">
        <v>39</v>
      </c>
      <c r="J186" s="48">
        <f t="shared" si="22"/>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16"/>
        <v>13925.7</v>
      </c>
      <c r="BB186" s="61">
        <f t="shared" si="17"/>
        <v>13925.7</v>
      </c>
      <c r="BC186" s="56" t="str">
        <f t="shared" si="18"/>
        <v>INR  Thirteen Thousand Nine Hundred &amp; Twenty Five  and Paise Seventy Only</v>
      </c>
      <c r="BD186" s="70">
        <v>661</v>
      </c>
      <c r="BE186" s="78">
        <f t="shared" si="19"/>
        <v>747.72</v>
      </c>
      <c r="BF186" s="78">
        <f t="shared" si="20"/>
        <v>1322</v>
      </c>
      <c r="BG186" s="78"/>
      <c r="HR186" s="16"/>
      <c r="HS186" s="16"/>
      <c r="HT186" s="16"/>
      <c r="HU186" s="16"/>
      <c r="HV186" s="16"/>
    </row>
    <row r="187" spans="1:230" s="15" customFormat="1" ht="143.25" customHeight="1">
      <c r="A187" s="64">
        <v>175</v>
      </c>
      <c r="B187" s="73" t="s">
        <v>468</v>
      </c>
      <c r="C187" s="76" t="s">
        <v>226</v>
      </c>
      <c r="D187" s="77">
        <v>2</v>
      </c>
      <c r="E187" s="72" t="s">
        <v>256</v>
      </c>
      <c r="F187" s="71">
        <v>23088.33</v>
      </c>
      <c r="G187" s="57"/>
      <c r="H187" s="47"/>
      <c r="I187" s="46" t="s">
        <v>39</v>
      </c>
      <c r="J187" s="48">
        <f t="shared" si="22"/>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16"/>
        <v>46176.66</v>
      </c>
      <c r="BB187" s="61">
        <f t="shared" si="17"/>
        <v>46176.66</v>
      </c>
      <c r="BC187" s="56" t="str">
        <f t="shared" si="18"/>
        <v>INR  Forty Six Thousand One Hundred &amp; Seventy Six  and Paise Sixty Six Only</v>
      </c>
      <c r="BD187" s="71">
        <v>4330</v>
      </c>
      <c r="BE187" s="78">
        <f t="shared" si="19"/>
        <v>4898.1</v>
      </c>
      <c r="BF187" s="78">
        <f t="shared" si="20"/>
        <v>8660</v>
      </c>
      <c r="BG187" s="78"/>
      <c r="HR187" s="16"/>
      <c r="HS187" s="16"/>
      <c r="HT187" s="16"/>
      <c r="HU187" s="16"/>
      <c r="HV187" s="16"/>
    </row>
    <row r="188" spans="1:230" s="15" customFormat="1" ht="90" customHeight="1">
      <c r="A188" s="64">
        <v>176</v>
      </c>
      <c r="B188" s="73" t="s">
        <v>469</v>
      </c>
      <c r="C188" s="76" t="s">
        <v>227</v>
      </c>
      <c r="D188" s="74">
        <v>11</v>
      </c>
      <c r="E188" s="75" t="s">
        <v>256</v>
      </c>
      <c r="F188" s="70">
        <v>5110.29</v>
      </c>
      <c r="G188" s="57"/>
      <c r="H188" s="47"/>
      <c r="I188" s="46" t="s">
        <v>39</v>
      </c>
      <c r="J188" s="48">
        <f t="shared" si="22"/>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16"/>
        <v>56213.19</v>
      </c>
      <c r="BB188" s="61">
        <f t="shared" si="17"/>
        <v>56213.19</v>
      </c>
      <c r="BC188" s="56" t="str">
        <f t="shared" si="18"/>
        <v>INR  Fifty Six Thousand Two Hundred &amp; Thirteen  and Paise Nineteen Only</v>
      </c>
      <c r="BD188" s="70">
        <v>4373.3</v>
      </c>
      <c r="BE188" s="78">
        <f t="shared" si="19"/>
        <v>4947.08</v>
      </c>
      <c r="BF188" s="78">
        <f t="shared" si="20"/>
        <v>48106.3</v>
      </c>
      <c r="BG188" s="78"/>
      <c r="HR188" s="16"/>
      <c r="HS188" s="16"/>
      <c r="HT188" s="16"/>
      <c r="HU188" s="16"/>
      <c r="HV188" s="16"/>
    </row>
    <row r="189" spans="1:230" s="15" customFormat="1" ht="78.75" customHeight="1">
      <c r="A189" s="64">
        <v>177</v>
      </c>
      <c r="B189" s="73" t="s">
        <v>470</v>
      </c>
      <c r="C189" s="76" t="s">
        <v>228</v>
      </c>
      <c r="D189" s="74">
        <v>2</v>
      </c>
      <c r="E189" s="75" t="s">
        <v>256</v>
      </c>
      <c r="F189" s="70">
        <v>2667</v>
      </c>
      <c r="G189" s="57"/>
      <c r="H189" s="47"/>
      <c r="I189" s="46" t="s">
        <v>39</v>
      </c>
      <c r="J189" s="48">
        <f t="shared" si="22"/>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16"/>
        <v>5334</v>
      </c>
      <c r="BB189" s="61">
        <f t="shared" si="17"/>
        <v>5334</v>
      </c>
      <c r="BC189" s="56" t="str">
        <f t="shared" si="18"/>
        <v>INR  Five Thousand Three Hundred &amp; Thirty Four  Only</v>
      </c>
      <c r="BD189" s="70">
        <v>4505.82</v>
      </c>
      <c r="BE189" s="78">
        <f t="shared" si="19"/>
        <v>5096.98</v>
      </c>
      <c r="BF189" s="78">
        <f t="shared" si="20"/>
        <v>9011.64</v>
      </c>
      <c r="BG189" s="78"/>
      <c r="HR189" s="16"/>
      <c r="HS189" s="16"/>
      <c r="HT189" s="16"/>
      <c r="HU189" s="16"/>
      <c r="HV189" s="16"/>
    </row>
    <row r="190" spans="1:230" s="15" customFormat="1" ht="89.25" customHeight="1">
      <c r="A190" s="64">
        <v>178</v>
      </c>
      <c r="B190" s="73" t="s">
        <v>471</v>
      </c>
      <c r="C190" s="76" t="s">
        <v>229</v>
      </c>
      <c r="D190" s="74">
        <v>2</v>
      </c>
      <c r="E190" s="75" t="s">
        <v>256</v>
      </c>
      <c r="F190" s="70">
        <v>1186.11</v>
      </c>
      <c r="G190" s="57"/>
      <c r="H190" s="47"/>
      <c r="I190" s="46" t="s">
        <v>39</v>
      </c>
      <c r="J190" s="48">
        <f t="shared" si="22"/>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16"/>
        <v>2372.22</v>
      </c>
      <c r="BB190" s="61">
        <f t="shared" si="17"/>
        <v>2372.22</v>
      </c>
      <c r="BC190" s="56" t="str">
        <f t="shared" si="18"/>
        <v>INR  Two Thousand Three Hundred &amp; Seventy Two  and Paise Twenty Two Only</v>
      </c>
      <c r="BD190" s="70">
        <v>9696</v>
      </c>
      <c r="BE190" s="78">
        <f t="shared" si="19"/>
        <v>10968.12</v>
      </c>
      <c r="BF190" s="78">
        <f t="shared" si="20"/>
        <v>19392</v>
      </c>
      <c r="BG190" s="78"/>
      <c r="HR190" s="16"/>
      <c r="HS190" s="16"/>
      <c r="HT190" s="16"/>
      <c r="HU190" s="16"/>
      <c r="HV190" s="16"/>
    </row>
    <row r="191" spans="1:230" s="15" customFormat="1" ht="88.5" customHeight="1">
      <c r="A191" s="64">
        <v>179</v>
      </c>
      <c r="B191" s="73" t="s">
        <v>472</v>
      </c>
      <c r="C191" s="76" t="s">
        <v>230</v>
      </c>
      <c r="D191" s="74">
        <v>770</v>
      </c>
      <c r="E191" s="75" t="s">
        <v>254</v>
      </c>
      <c r="F191" s="70">
        <v>75.73</v>
      </c>
      <c r="G191" s="57"/>
      <c r="H191" s="47"/>
      <c r="I191" s="46" t="s">
        <v>39</v>
      </c>
      <c r="J191" s="48">
        <f aca="true" t="shared" si="23" ref="J191:J222">IF(I191="Less(-)",-1,1)</f>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16"/>
        <v>58312.1</v>
      </c>
      <c r="BB191" s="61">
        <f t="shared" si="17"/>
        <v>58312.1</v>
      </c>
      <c r="BC191" s="56" t="str">
        <f t="shared" si="18"/>
        <v>INR  Fifty Eight Thousand Three Hundred &amp; Twelve  and Paise Ten Only</v>
      </c>
      <c r="BD191" s="70">
        <v>9792.96</v>
      </c>
      <c r="BE191" s="78">
        <f t="shared" si="19"/>
        <v>11077.8</v>
      </c>
      <c r="BF191" s="78">
        <f t="shared" si="20"/>
        <v>7540579.2</v>
      </c>
      <c r="BG191" s="78"/>
      <c r="HR191" s="16"/>
      <c r="HS191" s="16"/>
      <c r="HT191" s="16"/>
      <c r="HU191" s="16"/>
      <c r="HV191" s="16"/>
    </row>
    <row r="192" spans="1:230" s="15" customFormat="1" ht="77.25" customHeight="1">
      <c r="A192" s="64">
        <v>180</v>
      </c>
      <c r="B192" s="73" t="s">
        <v>473</v>
      </c>
      <c r="C192" s="76" t="s">
        <v>231</v>
      </c>
      <c r="D192" s="74">
        <v>189</v>
      </c>
      <c r="E192" s="75" t="s">
        <v>254</v>
      </c>
      <c r="F192" s="70">
        <v>75.73</v>
      </c>
      <c r="G192" s="57"/>
      <c r="H192" s="47"/>
      <c r="I192" s="46" t="s">
        <v>39</v>
      </c>
      <c r="J192" s="48">
        <f t="shared" si="23"/>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16"/>
        <v>14312.97</v>
      </c>
      <c r="BB192" s="61">
        <f t="shared" si="17"/>
        <v>14312.97</v>
      </c>
      <c r="BC192" s="56" t="str">
        <f t="shared" si="18"/>
        <v>INR  Fourteen Thousand Three Hundred &amp; Twelve  and Paise Ninety Seven Only</v>
      </c>
      <c r="BD192" s="70">
        <v>9890.89</v>
      </c>
      <c r="BE192" s="78">
        <f t="shared" si="19"/>
        <v>11188.57</v>
      </c>
      <c r="BF192" s="78">
        <f t="shared" si="20"/>
        <v>1869378.21</v>
      </c>
      <c r="BG192" s="78"/>
      <c r="HR192" s="16"/>
      <c r="HS192" s="16"/>
      <c r="HT192" s="16"/>
      <c r="HU192" s="16"/>
      <c r="HV192" s="16"/>
    </row>
    <row r="193" spans="1:230" s="15" customFormat="1" ht="71.25" customHeight="1">
      <c r="A193" s="64">
        <v>181</v>
      </c>
      <c r="B193" s="73" t="s">
        <v>474</v>
      </c>
      <c r="C193" s="76" t="s">
        <v>232</v>
      </c>
      <c r="D193" s="74">
        <v>210</v>
      </c>
      <c r="E193" s="75" t="s">
        <v>254</v>
      </c>
      <c r="F193" s="70">
        <v>55.93</v>
      </c>
      <c r="G193" s="57"/>
      <c r="H193" s="47"/>
      <c r="I193" s="46" t="s">
        <v>39</v>
      </c>
      <c r="J193" s="48">
        <f t="shared" si="23"/>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 t="shared" si="16"/>
        <v>11745.3</v>
      </c>
      <c r="BB193" s="61">
        <f t="shared" si="17"/>
        <v>11745.3</v>
      </c>
      <c r="BC193" s="56" t="str">
        <f t="shared" si="18"/>
        <v>INR  Eleven Thousand Seven Hundred &amp; Forty Five  and Paise Thirty Only</v>
      </c>
      <c r="BD193" s="70">
        <v>9989.8</v>
      </c>
      <c r="BE193" s="78">
        <f t="shared" si="19"/>
        <v>11300.46</v>
      </c>
      <c r="BF193" s="78">
        <f t="shared" si="20"/>
        <v>2097858</v>
      </c>
      <c r="BG193" s="78"/>
      <c r="HR193" s="16"/>
      <c r="HS193" s="16"/>
      <c r="HT193" s="16"/>
      <c r="HU193" s="16"/>
      <c r="HV193" s="16"/>
    </row>
    <row r="194" spans="1:230" s="15" customFormat="1" ht="76.5" customHeight="1">
      <c r="A194" s="64">
        <v>182</v>
      </c>
      <c r="B194" s="73" t="s">
        <v>475</v>
      </c>
      <c r="C194" s="76" t="s">
        <v>233</v>
      </c>
      <c r="D194" s="74">
        <v>550</v>
      </c>
      <c r="E194" s="75" t="s">
        <v>254</v>
      </c>
      <c r="F194" s="70">
        <v>161.95</v>
      </c>
      <c r="G194" s="57"/>
      <c r="H194" s="47"/>
      <c r="I194" s="46" t="s">
        <v>39</v>
      </c>
      <c r="J194" s="48">
        <f t="shared" si="23"/>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16"/>
        <v>89072.5</v>
      </c>
      <c r="BB194" s="61">
        <f t="shared" si="17"/>
        <v>89072.5</v>
      </c>
      <c r="BC194" s="56" t="str">
        <f t="shared" si="18"/>
        <v>INR  Eighty Nine Thousand  &amp;Seventy Two  and Paise Fifty Only</v>
      </c>
      <c r="BD194" s="70">
        <v>9077</v>
      </c>
      <c r="BE194" s="78">
        <f t="shared" si="19"/>
        <v>10267.9</v>
      </c>
      <c r="BF194" s="78">
        <f t="shared" si="20"/>
        <v>4992350</v>
      </c>
      <c r="BG194" s="78"/>
      <c r="HR194" s="16"/>
      <c r="HS194" s="16"/>
      <c r="HT194" s="16"/>
      <c r="HU194" s="16"/>
      <c r="HV194" s="16"/>
    </row>
    <row r="195" spans="1:230" s="15" customFormat="1" ht="67.5" customHeight="1">
      <c r="A195" s="64">
        <v>183</v>
      </c>
      <c r="B195" s="73" t="s">
        <v>476</v>
      </c>
      <c r="C195" s="76" t="s">
        <v>234</v>
      </c>
      <c r="D195" s="74">
        <v>30</v>
      </c>
      <c r="E195" s="75" t="s">
        <v>254</v>
      </c>
      <c r="F195" s="70">
        <v>110.69</v>
      </c>
      <c r="G195" s="57"/>
      <c r="H195" s="47"/>
      <c r="I195" s="46" t="s">
        <v>39</v>
      </c>
      <c r="J195" s="48">
        <f t="shared" si="23"/>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16"/>
        <v>3320.7</v>
      </c>
      <c r="BB195" s="61">
        <f t="shared" si="17"/>
        <v>3320.7</v>
      </c>
      <c r="BC195" s="56" t="str">
        <f t="shared" si="18"/>
        <v>INR  Three Thousand Three Hundred &amp; Twenty  and Paise Seventy Only</v>
      </c>
      <c r="BD195" s="70">
        <v>29</v>
      </c>
      <c r="BE195" s="78">
        <f t="shared" si="19"/>
        <v>32.8</v>
      </c>
      <c r="BF195" s="78">
        <f t="shared" si="20"/>
        <v>870</v>
      </c>
      <c r="BG195" s="78"/>
      <c r="HR195" s="16"/>
      <c r="HS195" s="16"/>
      <c r="HT195" s="16"/>
      <c r="HU195" s="16"/>
      <c r="HV195" s="16"/>
    </row>
    <row r="196" spans="1:230" s="15" customFormat="1" ht="67.5" customHeight="1">
      <c r="A196" s="64">
        <v>184</v>
      </c>
      <c r="B196" s="73" t="s">
        <v>477</v>
      </c>
      <c r="C196" s="76" t="s">
        <v>235</v>
      </c>
      <c r="D196" s="74">
        <v>95</v>
      </c>
      <c r="E196" s="75" t="s">
        <v>254</v>
      </c>
      <c r="F196" s="70">
        <v>574.41</v>
      </c>
      <c r="G196" s="57"/>
      <c r="H196" s="47"/>
      <c r="I196" s="46" t="s">
        <v>39</v>
      </c>
      <c r="J196" s="48">
        <f t="shared" si="23"/>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16"/>
        <v>54568.95</v>
      </c>
      <c r="BB196" s="61">
        <f t="shared" si="17"/>
        <v>54568.95</v>
      </c>
      <c r="BC196" s="56" t="str">
        <f t="shared" si="18"/>
        <v>INR  Fifty Four Thousand Five Hundred &amp; Sixty Eight  and Paise Ninety Five Only</v>
      </c>
      <c r="BD196" s="70">
        <v>43</v>
      </c>
      <c r="BE196" s="78">
        <f t="shared" si="19"/>
        <v>48.64</v>
      </c>
      <c r="BF196" s="78">
        <f t="shared" si="20"/>
        <v>4085</v>
      </c>
      <c r="BG196" s="78"/>
      <c r="HR196" s="16"/>
      <c r="HS196" s="16"/>
      <c r="HT196" s="16"/>
      <c r="HU196" s="16"/>
      <c r="HV196" s="16"/>
    </row>
    <row r="197" spans="1:230" s="15" customFormat="1" ht="164.25" customHeight="1">
      <c r="A197" s="64">
        <v>185</v>
      </c>
      <c r="B197" s="73" t="s">
        <v>478</v>
      </c>
      <c r="C197" s="76" t="s">
        <v>236</v>
      </c>
      <c r="D197" s="74">
        <v>186</v>
      </c>
      <c r="E197" s="75" t="s">
        <v>522</v>
      </c>
      <c r="F197" s="70">
        <v>1251.36</v>
      </c>
      <c r="G197" s="57"/>
      <c r="H197" s="47"/>
      <c r="I197" s="46" t="s">
        <v>39</v>
      </c>
      <c r="J197" s="48">
        <f t="shared" si="23"/>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16"/>
        <v>232752.96</v>
      </c>
      <c r="BB197" s="61">
        <f t="shared" si="17"/>
        <v>232752.96</v>
      </c>
      <c r="BC197" s="56" t="str">
        <f t="shared" si="18"/>
        <v>INR  Two Lakh Thirty Two Thousand Seven Hundred &amp; Fifty Two  and Paise Ninety Six Only</v>
      </c>
      <c r="BD197" s="70">
        <v>159</v>
      </c>
      <c r="BE197" s="78">
        <f t="shared" si="19"/>
        <v>179.86</v>
      </c>
      <c r="BF197" s="78">
        <f t="shared" si="20"/>
        <v>29574</v>
      </c>
      <c r="BG197" s="78"/>
      <c r="HR197" s="16"/>
      <c r="HS197" s="16"/>
      <c r="HT197" s="16"/>
      <c r="HU197" s="16"/>
      <c r="HV197" s="16"/>
    </row>
    <row r="198" spans="1:230" s="15" customFormat="1" ht="162.75" customHeight="1">
      <c r="A198" s="64">
        <v>186</v>
      </c>
      <c r="B198" s="73" t="s">
        <v>479</v>
      </c>
      <c r="C198" s="76" t="s">
        <v>237</v>
      </c>
      <c r="D198" s="74">
        <v>231</v>
      </c>
      <c r="E198" s="75" t="s">
        <v>522</v>
      </c>
      <c r="F198" s="70">
        <v>1483.22</v>
      </c>
      <c r="G198" s="57"/>
      <c r="H198" s="47"/>
      <c r="I198" s="46" t="s">
        <v>39</v>
      </c>
      <c r="J198" s="48">
        <f t="shared" si="23"/>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16"/>
        <v>342623.82</v>
      </c>
      <c r="BB198" s="61">
        <f t="shared" si="17"/>
        <v>342623.82</v>
      </c>
      <c r="BC198" s="56" t="str">
        <f t="shared" si="18"/>
        <v>INR  Three Lakh Forty Two Thousand Six Hundred &amp; Twenty Three  and Paise Eighty Two Only</v>
      </c>
      <c r="BD198" s="70">
        <v>70</v>
      </c>
      <c r="BE198" s="78">
        <f t="shared" si="19"/>
        <v>79.18</v>
      </c>
      <c r="BF198" s="78">
        <f t="shared" si="20"/>
        <v>16170</v>
      </c>
      <c r="BG198" s="78"/>
      <c r="HR198" s="16"/>
      <c r="HS198" s="16"/>
      <c r="HT198" s="16"/>
      <c r="HU198" s="16"/>
      <c r="HV198" s="16"/>
    </row>
    <row r="199" spans="1:230" s="15" customFormat="1" ht="121.5" customHeight="1">
      <c r="A199" s="64">
        <v>187</v>
      </c>
      <c r="B199" s="73" t="s">
        <v>480</v>
      </c>
      <c r="C199" s="76" t="s">
        <v>238</v>
      </c>
      <c r="D199" s="74">
        <v>77</v>
      </c>
      <c r="E199" s="75" t="s">
        <v>293</v>
      </c>
      <c r="F199" s="70">
        <v>290.12</v>
      </c>
      <c r="G199" s="57"/>
      <c r="H199" s="47"/>
      <c r="I199" s="46" t="s">
        <v>39</v>
      </c>
      <c r="J199" s="48">
        <f t="shared" si="23"/>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16"/>
        <v>22339.24</v>
      </c>
      <c r="BB199" s="61">
        <f t="shared" si="17"/>
        <v>22339.24</v>
      </c>
      <c r="BC199" s="56" t="str">
        <f t="shared" si="18"/>
        <v>INR  Twenty Two Thousand Three Hundred &amp; Thirty Nine  and Paise Twenty Four Only</v>
      </c>
      <c r="BD199" s="70">
        <v>1665</v>
      </c>
      <c r="BE199" s="78">
        <f t="shared" si="19"/>
        <v>1883.45</v>
      </c>
      <c r="BF199" s="78">
        <f t="shared" si="20"/>
        <v>128205</v>
      </c>
      <c r="BG199" s="78"/>
      <c r="HR199" s="16"/>
      <c r="HS199" s="16"/>
      <c r="HT199" s="16"/>
      <c r="HU199" s="16"/>
      <c r="HV199" s="16"/>
    </row>
    <row r="200" spans="1:230" s="15" customFormat="1" ht="124.5" customHeight="1">
      <c r="A200" s="64">
        <v>188</v>
      </c>
      <c r="B200" s="73" t="s">
        <v>481</v>
      </c>
      <c r="C200" s="76" t="s">
        <v>239</v>
      </c>
      <c r="D200" s="74">
        <v>82</v>
      </c>
      <c r="E200" s="75" t="s">
        <v>293</v>
      </c>
      <c r="F200" s="70">
        <v>1092.9</v>
      </c>
      <c r="G200" s="57"/>
      <c r="H200" s="47"/>
      <c r="I200" s="46" t="s">
        <v>39</v>
      </c>
      <c r="J200" s="48">
        <f t="shared" si="23"/>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16"/>
        <v>89617.8</v>
      </c>
      <c r="BB200" s="61">
        <f t="shared" si="17"/>
        <v>89617.8</v>
      </c>
      <c r="BC200" s="56" t="str">
        <f t="shared" si="18"/>
        <v>INR  Eighty Nine Thousand Six Hundred &amp; Seventeen  and Paise Eighty Only</v>
      </c>
      <c r="BD200" s="70">
        <v>99</v>
      </c>
      <c r="BE200" s="78">
        <f t="shared" si="19"/>
        <v>111.99</v>
      </c>
      <c r="BF200" s="78">
        <f t="shared" si="20"/>
        <v>8118</v>
      </c>
      <c r="BG200" s="78"/>
      <c r="HR200" s="16"/>
      <c r="HS200" s="16"/>
      <c r="HT200" s="16"/>
      <c r="HU200" s="16"/>
      <c r="HV200" s="16"/>
    </row>
    <row r="201" spans="1:230" s="15" customFormat="1" ht="119.25" customHeight="1">
      <c r="A201" s="64">
        <v>189</v>
      </c>
      <c r="B201" s="73" t="s">
        <v>482</v>
      </c>
      <c r="C201" s="76" t="s">
        <v>240</v>
      </c>
      <c r="D201" s="74">
        <v>15</v>
      </c>
      <c r="E201" s="75" t="s">
        <v>293</v>
      </c>
      <c r="F201" s="70">
        <v>918.13</v>
      </c>
      <c r="G201" s="57"/>
      <c r="H201" s="47"/>
      <c r="I201" s="46" t="s">
        <v>39</v>
      </c>
      <c r="J201" s="48">
        <f t="shared" si="23"/>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16"/>
        <v>13771.95</v>
      </c>
      <c r="BB201" s="61">
        <f t="shared" si="17"/>
        <v>13771.95</v>
      </c>
      <c r="BC201" s="56" t="str">
        <f t="shared" si="18"/>
        <v>INR  Thirteen Thousand Seven Hundred &amp; Seventy One  and Paise Ninety Five Only</v>
      </c>
      <c r="BD201" s="70">
        <v>74</v>
      </c>
      <c r="BE201" s="78">
        <f t="shared" si="19"/>
        <v>83.71</v>
      </c>
      <c r="BF201" s="78">
        <f t="shared" si="20"/>
        <v>1110</v>
      </c>
      <c r="BG201" s="78"/>
      <c r="HR201" s="16"/>
      <c r="HS201" s="16"/>
      <c r="HT201" s="16"/>
      <c r="HU201" s="16"/>
      <c r="HV201" s="16"/>
    </row>
    <row r="202" spans="1:230" s="15" customFormat="1" ht="49.5" customHeight="1">
      <c r="A202" s="64">
        <v>190</v>
      </c>
      <c r="B202" s="73" t="s">
        <v>483</v>
      </c>
      <c r="C202" s="76" t="s">
        <v>241</v>
      </c>
      <c r="D202" s="74">
        <v>231</v>
      </c>
      <c r="E202" s="75" t="s">
        <v>255</v>
      </c>
      <c r="F202" s="70">
        <v>450.91</v>
      </c>
      <c r="G202" s="57"/>
      <c r="H202" s="47"/>
      <c r="I202" s="46" t="s">
        <v>39</v>
      </c>
      <c r="J202" s="48">
        <f t="shared" si="23"/>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16"/>
        <v>104160.21</v>
      </c>
      <c r="BB202" s="61">
        <f t="shared" si="17"/>
        <v>104160.21</v>
      </c>
      <c r="BC202" s="56" t="str">
        <f t="shared" si="18"/>
        <v>INR  One Lakh Four Thousand One Hundred &amp; Sixty  and Paise Twenty One Only</v>
      </c>
      <c r="BD202" s="70">
        <v>103</v>
      </c>
      <c r="BE202" s="78">
        <f t="shared" si="19"/>
        <v>116.51</v>
      </c>
      <c r="BF202" s="78">
        <f t="shared" si="20"/>
        <v>23793</v>
      </c>
      <c r="BG202" s="78"/>
      <c r="HR202" s="16"/>
      <c r="HS202" s="16"/>
      <c r="HT202" s="16"/>
      <c r="HU202" s="16"/>
      <c r="HV202" s="16"/>
    </row>
    <row r="203" spans="1:230" s="15" customFormat="1" ht="89.25" customHeight="1">
      <c r="A203" s="64">
        <v>191</v>
      </c>
      <c r="B203" s="73" t="s">
        <v>484</v>
      </c>
      <c r="C203" s="76" t="s">
        <v>242</v>
      </c>
      <c r="D203" s="74">
        <v>42</v>
      </c>
      <c r="E203" s="75" t="s">
        <v>255</v>
      </c>
      <c r="F203" s="70">
        <v>609.37</v>
      </c>
      <c r="G203" s="57"/>
      <c r="H203" s="47"/>
      <c r="I203" s="46" t="s">
        <v>39</v>
      </c>
      <c r="J203" s="48">
        <f t="shared" si="23"/>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16"/>
        <v>25593.54</v>
      </c>
      <c r="BB203" s="61">
        <f t="shared" si="17"/>
        <v>25593.54</v>
      </c>
      <c r="BC203" s="56" t="str">
        <f t="shared" si="18"/>
        <v>INR  Twenty Five Thousand Five Hundred &amp; Ninety Three  and Paise Fifty Four Only</v>
      </c>
      <c r="BD203" s="70">
        <v>1081</v>
      </c>
      <c r="BE203" s="78">
        <f t="shared" si="19"/>
        <v>1222.83</v>
      </c>
      <c r="BF203" s="78">
        <f t="shared" si="20"/>
        <v>45402</v>
      </c>
      <c r="BG203" s="78"/>
      <c r="HR203" s="16"/>
      <c r="HS203" s="16"/>
      <c r="HT203" s="16"/>
      <c r="HU203" s="16"/>
      <c r="HV203" s="16"/>
    </row>
    <row r="204" spans="1:230" s="15" customFormat="1" ht="61.5" customHeight="1">
      <c r="A204" s="64">
        <v>192</v>
      </c>
      <c r="B204" s="73" t="s">
        <v>485</v>
      </c>
      <c r="C204" s="76" t="s">
        <v>243</v>
      </c>
      <c r="D204" s="74">
        <v>190</v>
      </c>
      <c r="E204" s="75" t="s">
        <v>255</v>
      </c>
      <c r="F204" s="70">
        <v>95.54</v>
      </c>
      <c r="G204" s="57"/>
      <c r="H204" s="47"/>
      <c r="I204" s="46" t="s">
        <v>39</v>
      </c>
      <c r="J204" s="48">
        <f t="shared" si="23"/>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16"/>
        <v>18152.6</v>
      </c>
      <c r="BB204" s="61">
        <f t="shared" si="17"/>
        <v>18152.6</v>
      </c>
      <c r="BC204" s="56" t="str">
        <f t="shared" si="18"/>
        <v>INR  Eighteen Thousand One Hundred &amp; Fifty Two  and Paise Sixty Only</v>
      </c>
      <c r="BD204" s="70">
        <v>378</v>
      </c>
      <c r="BE204" s="78">
        <f t="shared" si="19"/>
        <v>427.59</v>
      </c>
      <c r="BF204" s="78">
        <f t="shared" si="20"/>
        <v>71820</v>
      </c>
      <c r="BG204" s="78"/>
      <c r="HR204" s="16"/>
      <c r="HS204" s="16"/>
      <c r="HT204" s="16"/>
      <c r="HU204" s="16"/>
      <c r="HV204" s="16"/>
    </row>
    <row r="205" spans="1:230" s="15" customFormat="1" ht="71.25" customHeight="1">
      <c r="A205" s="64">
        <v>193</v>
      </c>
      <c r="B205" s="73" t="s">
        <v>486</v>
      </c>
      <c r="C205" s="76" t="s">
        <v>244</v>
      </c>
      <c r="D205" s="74">
        <v>176</v>
      </c>
      <c r="E205" s="75" t="s">
        <v>255</v>
      </c>
      <c r="F205" s="70">
        <v>281.96</v>
      </c>
      <c r="G205" s="57"/>
      <c r="H205" s="47"/>
      <c r="I205" s="46" t="s">
        <v>39</v>
      </c>
      <c r="J205" s="48">
        <f t="shared" si="23"/>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16"/>
        <v>49624.96</v>
      </c>
      <c r="BB205" s="61">
        <f t="shared" si="17"/>
        <v>49624.96</v>
      </c>
      <c r="BC205" s="56" t="str">
        <f t="shared" si="18"/>
        <v>INR  Forty Nine Thousand Six Hundred &amp; Twenty Four  and Paise Ninety Six Only</v>
      </c>
      <c r="BD205" s="70">
        <v>46</v>
      </c>
      <c r="BE205" s="78">
        <f t="shared" si="19"/>
        <v>52.04</v>
      </c>
      <c r="BF205" s="78">
        <f t="shared" si="20"/>
        <v>8096</v>
      </c>
      <c r="BG205" s="78"/>
      <c r="HR205" s="16"/>
      <c r="HS205" s="16"/>
      <c r="HT205" s="16"/>
      <c r="HU205" s="16"/>
      <c r="HV205" s="16"/>
    </row>
    <row r="206" spans="1:230" s="15" customFormat="1" ht="73.5" customHeight="1">
      <c r="A206" s="64">
        <v>194</v>
      </c>
      <c r="B206" s="73" t="s">
        <v>300</v>
      </c>
      <c r="C206" s="76" t="s">
        <v>245</v>
      </c>
      <c r="D206" s="74">
        <v>16</v>
      </c>
      <c r="E206" s="75" t="s">
        <v>255</v>
      </c>
      <c r="F206" s="70">
        <v>511.49</v>
      </c>
      <c r="G206" s="57"/>
      <c r="H206" s="47"/>
      <c r="I206" s="46" t="s">
        <v>39</v>
      </c>
      <c r="J206" s="48">
        <f t="shared" si="23"/>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aca="true" t="shared" si="24" ref="BA206:BA237">total_amount_ba($B$2,$D$2,D206,F206,J206,K206,M206)</f>
        <v>8183.84</v>
      </c>
      <c r="BB206" s="61">
        <f aca="true" t="shared" si="25" ref="BB206:BB237">BA206+SUM(N206:AZ206)</f>
        <v>8183.84</v>
      </c>
      <c r="BC206" s="56" t="str">
        <f aca="true" t="shared" si="26" ref="BC206:BC237">SpellNumber(L206,BB206)</f>
        <v>INR  Eight Thousand One Hundred &amp; Eighty Three  and Paise Eighty Four Only</v>
      </c>
      <c r="BD206" s="70">
        <v>1357</v>
      </c>
      <c r="BE206" s="78">
        <f aca="true" t="shared" si="27" ref="BE206:BE237">BD206*1.12*1.01</f>
        <v>1535.04</v>
      </c>
      <c r="BF206" s="78">
        <f aca="true" t="shared" si="28" ref="BF206:BF237">D206*BD206</f>
        <v>21712</v>
      </c>
      <c r="BG206" s="78"/>
      <c r="HR206" s="16"/>
      <c r="HS206" s="16"/>
      <c r="HT206" s="16"/>
      <c r="HU206" s="16"/>
      <c r="HV206" s="16"/>
    </row>
    <row r="207" spans="1:230" s="15" customFormat="1" ht="46.5" customHeight="1">
      <c r="A207" s="64">
        <v>195</v>
      </c>
      <c r="B207" s="73" t="s">
        <v>487</v>
      </c>
      <c r="C207" s="76" t="s">
        <v>257</v>
      </c>
      <c r="D207" s="74">
        <v>40</v>
      </c>
      <c r="E207" s="75" t="s">
        <v>255</v>
      </c>
      <c r="F207" s="70">
        <v>116.51</v>
      </c>
      <c r="G207" s="57"/>
      <c r="H207" s="47"/>
      <c r="I207" s="46" t="s">
        <v>39</v>
      </c>
      <c r="J207" s="48">
        <f t="shared" si="23"/>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24"/>
        <v>4660.4</v>
      </c>
      <c r="BB207" s="61">
        <f t="shared" si="25"/>
        <v>4660.4</v>
      </c>
      <c r="BC207" s="56" t="str">
        <f t="shared" si="26"/>
        <v>INR  Four Thousand Six Hundred &amp; Sixty  and Paise Forty Only</v>
      </c>
      <c r="BD207" s="70">
        <v>589</v>
      </c>
      <c r="BE207" s="78">
        <f t="shared" si="27"/>
        <v>666.28</v>
      </c>
      <c r="BF207" s="78">
        <f t="shared" si="28"/>
        <v>23560</v>
      </c>
      <c r="BG207" s="78"/>
      <c r="HR207" s="16"/>
      <c r="HS207" s="16"/>
      <c r="HT207" s="16"/>
      <c r="HU207" s="16"/>
      <c r="HV207" s="16"/>
    </row>
    <row r="208" spans="1:230" s="15" customFormat="1" ht="64.5" customHeight="1">
      <c r="A208" s="64">
        <v>196</v>
      </c>
      <c r="B208" s="73" t="s">
        <v>488</v>
      </c>
      <c r="C208" s="76" t="s">
        <v>258</v>
      </c>
      <c r="D208" s="74">
        <v>161</v>
      </c>
      <c r="E208" s="75" t="s">
        <v>255</v>
      </c>
      <c r="F208" s="70">
        <v>249.34</v>
      </c>
      <c r="G208" s="57"/>
      <c r="H208" s="47"/>
      <c r="I208" s="46" t="s">
        <v>39</v>
      </c>
      <c r="J208" s="48">
        <f t="shared" si="23"/>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24"/>
        <v>40143.74</v>
      </c>
      <c r="BB208" s="61">
        <f t="shared" si="25"/>
        <v>40143.74</v>
      </c>
      <c r="BC208" s="56" t="str">
        <f t="shared" si="26"/>
        <v>INR  Forty Thousand One Hundred &amp; Forty Three  and Paise Seventy Four Only</v>
      </c>
      <c r="BD208" s="70">
        <v>18</v>
      </c>
      <c r="BE208" s="78">
        <f t="shared" si="27"/>
        <v>20.36</v>
      </c>
      <c r="BF208" s="78">
        <f t="shared" si="28"/>
        <v>2898</v>
      </c>
      <c r="BG208" s="78"/>
      <c r="HR208" s="16"/>
      <c r="HS208" s="16"/>
      <c r="HT208" s="16"/>
      <c r="HU208" s="16"/>
      <c r="HV208" s="16"/>
    </row>
    <row r="209" spans="1:230" s="15" customFormat="1" ht="54" customHeight="1">
      <c r="A209" s="64">
        <v>197</v>
      </c>
      <c r="B209" s="73" t="s">
        <v>489</v>
      </c>
      <c r="C209" s="76" t="s">
        <v>259</v>
      </c>
      <c r="D209" s="74">
        <v>9</v>
      </c>
      <c r="E209" s="75" t="s">
        <v>255</v>
      </c>
      <c r="F209" s="70">
        <v>339.05</v>
      </c>
      <c r="G209" s="57"/>
      <c r="H209" s="47"/>
      <c r="I209" s="46" t="s">
        <v>39</v>
      </c>
      <c r="J209" s="48">
        <f t="shared" si="23"/>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24"/>
        <v>3051.45</v>
      </c>
      <c r="BB209" s="61">
        <f t="shared" si="25"/>
        <v>3051.45</v>
      </c>
      <c r="BC209" s="56" t="str">
        <f t="shared" si="26"/>
        <v>INR  Three Thousand  &amp;Fifty One  and Paise Forty Five Only</v>
      </c>
      <c r="BD209" s="70">
        <v>408</v>
      </c>
      <c r="BE209" s="78">
        <f t="shared" si="27"/>
        <v>461.53</v>
      </c>
      <c r="BF209" s="78">
        <f t="shared" si="28"/>
        <v>3672</v>
      </c>
      <c r="BG209" s="78"/>
      <c r="HR209" s="16"/>
      <c r="HS209" s="16"/>
      <c r="HT209" s="16"/>
      <c r="HU209" s="16"/>
      <c r="HV209" s="16"/>
    </row>
    <row r="210" spans="1:230" s="15" customFormat="1" ht="51" customHeight="1">
      <c r="A210" s="64">
        <v>198</v>
      </c>
      <c r="B210" s="73" t="s">
        <v>490</v>
      </c>
      <c r="C210" s="76" t="s">
        <v>260</v>
      </c>
      <c r="D210" s="74">
        <v>26</v>
      </c>
      <c r="E210" s="75" t="s">
        <v>522</v>
      </c>
      <c r="F210" s="70">
        <v>116.51</v>
      </c>
      <c r="G210" s="57"/>
      <c r="H210" s="47"/>
      <c r="I210" s="46" t="s">
        <v>39</v>
      </c>
      <c r="J210" s="48">
        <f t="shared" si="23"/>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24"/>
        <v>3029.26</v>
      </c>
      <c r="BB210" s="61">
        <f t="shared" si="25"/>
        <v>3029.26</v>
      </c>
      <c r="BC210" s="56" t="str">
        <f t="shared" si="26"/>
        <v>INR  Three Thousand  &amp;Twenty Nine  and Paise Twenty Six Only</v>
      </c>
      <c r="BD210" s="70">
        <v>599</v>
      </c>
      <c r="BE210" s="78">
        <f t="shared" si="27"/>
        <v>677.59</v>
      </c>
      <c r="BF210" s="78">
        <f t="shared" si="28"/>
        <v>15574</v>
      </c>
      <c r="BG210" s="78"/>
      <c r="HR210" s="16"/>
      <c r="HS210" s="16"/>
      <c r="HT210" s="16"/>
      <c r="HU210" s="16"/>
      <c r="HV210" s="16"/>
    </row>
    <row r="211" spans="1:230" s="15" customFormat="1" ht="47.25" customHeight="1">
      <c r="A211" s="64">
        <v>199</v>
      </c>
      <c r="B211" s="73" t="s">
        <v>491</v>
      </c>
      <c r="C211" s="76" t="s">
        <v>261</v>
      </c>
      <c r="D211" s="74">
        <v>6</v>
      </c>
      <c r="E211" s="75" t="s">
        <v>522</v>
      </c>
      <c r="F211" s="70">
        <v>372.84</v>
      </c>
      <c r="G211" s="57"/>
      <c r="H211" s="47"/>
      <c r="I211" s="46" t="s">
        <v>39</v>
      </c>
      <c r="J211" s="48">
        <f t="shared" si="23"/>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24"/>
        <v>2237.04</v>
      </c>
      <c r="BB211" s="61">
        <f t="shared" si="25"/>
        <v>2237.04</v>
      </c>
      <c r="BC211" s="56" t="str">
        <f t="shared" si="26"/>
        <v>INR  Two Thousand Two Hundred &amp; Thirty Seven  and Paise Four Only</v>
      </c>
      <c r="BD211" s="70">
        <v>384</v>
      </c>
      <c r="BE211" s="78">
        <f t="shared" si="27"/>
        <v>434.38</v>
      </c>
      <c r="BF211" s="78">
        <f t="shared" si="28"/>
        <v>2304</v>
      </c>
      <c r="BG211" s="78"/>
      <c r="HR211" s="16"/>
      <c r="HS211" s="16"/>
      <c r="HT211" s="16"/>
      <c r="HU211" s="16"/>
      <c r="HV211" s="16"/>
    </row>
    <row r="212" spans="1:230" s="15" customFormat="1" ht="48.75" customHeight="1">
      <c r="A212" s="64">
        <v>200</v>
      </c>
      <c r="B212" s="73" t="s">
        <v>492</v>
      </c>
      <c r="C212" s="76" t="s">
        <v>262</v>
      </c>
      <c r="D212" s="74">
        <v>510</v>
      </c>
      <c r="E212" s="75" t="s">
        <v>254</v>
      </c>
      <c r="F212" s="70">
        <v>147.97</v>
      </c>
      <c r="G212" s="57"/>
      <c r="H212" s="47"/>
      <c r="I212" s="46" t="s">
        <v>39</v>
      </c>
      <c r="J212" s="48">
        <f t="shared" si="23"/>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24"/>
        <v>75464.7</v>
      </c>
      <c r="BB212" s="61">
        <f t="shared" si="25"/>
        <v>75464.7</v>
      </c>
      <c r="BC212" s="56" t="str">
        <f t="shared" si="26"/>
        <v>INR  Seventy Five Thousand Four Hundred &amp; Sixty Four  and Paise Seventy Only</v>
      </c>
      <c r="BD212" s="70">
        <v>292</v>
      </c>
      <c r="BE212" s="78">
        <f t="shared" si="27"/>
        <v>330.31</v>
      </c>
      <c r="BF212" s="78">
        <f t="shared" si="28"/>
        <v>148920</v>
      </c>
      <c r="BG212" s="78"/>
      <c r="HR212" s="16"/>
      <c r="HS212" s="16"/>
      <c r="HT212" s="16"/>
      <c r="HU212" s="16"/>
      <c r="HV212" s="16"/>
    </row>
    <row r="213" spans="1:230" s="15" customFormat="1" ht="48.75" customHeight="1">
      <c r="A213" s="64">
        <v>201</v>
      </c>
      <c r="B213" s="73" t="s">
        <v>493</v>
      </c>
      <c r="C213" s="76" t="s">
        <v>263</v>
      </c>
      <c r="D213" s="74">
        <v>60</v>
      </c>
      <c r="E213" s="75" t="s">
        <v>254</v>
      </c>
      <c r="F213" s="70">
        <v>66.41</v>
      </c>
      <c r="G213" s="57"/>
      <c r="H213" s="47"/>
      <c r="I213" s="46" t="s">
        <v>39</v>
      </c>
      <c r="J213" s="48">
        <f t="shared" si="23"/>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24"/>
        <v>3984.6</v>
      </c>
      <c r="BB213" s="61">
        <f t="shared" si="25"/>
        <v>3984.6</v>
      </c>
      <c r="BC213" s="56" t="str">
        <f t="shared" si="26"/>
        <v>INR  Three Thousand Nine Hundred &amp; Eighty Four  and Paise Sixty Only</v>
      </c>
      <c r="BD213" s="70">
        <v>236</v>
      </c>
      <c r="BE213" s="78">
        <f t="shared" si="27"/>
        <v>266.96</v>
      </c>
      <c r="BF213" s="78">
        <f t="shared" si="28"/>
        <v>14160</v>
      </c>
      <c r="BG213" s="78"/>
      <c r="HR213" s="16"/>
      <c r="HS213" s="16"/>
      <c r="HT213" s="16"/>
      <c r="HU213" s="16"/>
      <c r="HV213" s="16"/>
    </row>
    <row r="214" spans="1:230" s="15" customFormat="1" ht="42" customHeight="1">
      <c r="A214" s="64">
        <v>202</v>
      </c>
      <c r="B214" s="73" t="s">
        <v>494</v>
      </c>
      <c r="C214" s="76" t="s">
        <v>264</v>
      </c>
      <c r="D214" s="74">
        <v>510</v>
      </c>
      <c r="E214" s="75" t="s">
        <v>254</v>
      </c>
      <c r="F214" s="70">
        <v>188.75</v>
      </c>
      <c r="G214" s="57"/>
      <c r="H214" s="47"/>
      <c r="I214" s="46" t="s">
        <v>39</v>
      </c>
      <c r="J214" s="48">
        <f t="shared" si="23"/>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24"/>
        <v>96262.5</v>
      </c>
      <c r="BB214" s="61">
        <f t="shared" si="25"/>
        <v>96262.5</v>
      </c>
      <c r="BC214" s="56" t="str">
        <f t="shared" si="26"/>
        <v>INR  Ninety Six Thousand Two Hundred &amp; Sixty Two  and Paise Fifty Only</v>
      </c>
      <c r="BD214" s="70">
        <v>129</v>
      </c>
      <c r="BE214" s="78">
        <f t="shared" si="27"/>
        <v>145.92</v>
      </c>
      <c r="BF214" s="78">
        <f t="shared" si="28"/>
        <v>65790</v>
      </c>
      <c r="BG214" s="78"/>
      <c r="HR214" s="16"/>
      <c r="HS214" s="16"/>
      <c r="HT214" s="16"/>
      <c r="HU214" s="16"/>
      <c r="HV214" s="16"/>
    </row>
    <row r="215" spans="1:230" s="15" customFormat="1" ht="50.25" customHeight="1">
      <c r="A215" s="64">
        <v>203</v>
      </c>
      <c r="B215" s="73" t="s">
        <v>495</v>
      </c>
      <c r="C215" s="76" t="s">
        <v>265</v>
      </c>
      <c r="D215" s="74">
        <v>51</v>
      </c>
      <c r="E215" s="75" t="s">
        <v>254</v>
      </c>
      <c r="F215" s="70">
        <v>82.72</v>
      </c>
      <c r="G215" s="57"/>
      <c r="H215" s="47"/>
      <c r="I215" s="46" t="s">
        <v>39</v>
      </c>
      <c r="J215" s="48">
        <f t="shared" si="23"/>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24"/>
        <v>4218.72</v>
      </c>
      <c r="BB215" s="61">
        <f t="shared" si="25"/>
        <v>4218.72</v>
      </c>
      <c r="BC215" s="56" t="str">
        <f t="shared" si="26"/>
        <v>INR  Four Thousand Two Hundred &amp; Eighteen  and Paise Seventy Two Only</v>
      </c>
      <c r="BD215" s="70">
        <v>177</v>
      </c>
      <c r="BE215" s="78">
        <f t="shared" si="27"/>
        <v>200.22</v>
      </c>
      <c r="BF215" s="78">
        <f t="shared" si="28"/>
        <v>9027</v>
      </c>
      <c r="BG215" s="78"/>
      <c r="HR215" s="16"/>
      <c r="HS215" s="16"/>
      <c r="HT215" s="16"/>
      <c r="HU215" s="16"/>
      <c r="HV215" s="16"/>
    </row>
    <row r="216" spans="1:230" s="15" customFormat="1" ht="41.25" customHeight="1">
      <c r="A216" s="64">
        <v>204</v>
      </c>
      <c r="B216" s="73" t="s">
        <v>496</v>
      </c>
      <c r="C216" s="76" t="s">
        <v>266</v>
      </c>
      <c r="D216" s="74">
        <v>8</v>
      </c>
      <c r="E216" s="75" t="s">
        <v>255</v>
      </c>
      <c r="F216" s="70">
        <v>674.61</v>
      </c>
      <c r="G216" s="57"/>
      <c r="H216" s="47"/>
      <c r="I216" s="46" t="s">
        <v>39</v>
      </c>
      <c r="J216" s="48">
        <f t="shared" si="23"/>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24"/>
        <v>5396.88</v>
      </c>
      <c r="BB216" s="61">
        <f t="shared" si="25"/>
        <v>5396.88</v>
      </c>
      <c r="BC216" s="56" t="str">
        <f t="shared" si="26"/>
        <v>INR  Five Thousand Three Hundred &amp; Ninety Six  and Paise Eighty Eight Only</v>
      </c>
      <c r="BD216" s="70">
        <v>137</v>
      </c>
      <c r="BE216" s="78">
        <f t="shared" si="27"/>
        <v>154.97</v>
      </c>
      <c r="BF216" s="78">
        <f t="shared" si="28"/>
        <v>1096</v>
      </c>
      <c r="BG216" s="78"/>
      <c r="HR216" s="16"/>
      <c r="HS216" s="16"/>
      <c r="HT216" s="16"/>
      <c r="HU216" s="16"/>
      <c r="HV216" s="16"/>
    </row>
    <row r="217" spans="1:230" s="15" customFormat="1" ht="111.75" customHeight="1">
      <c r="A217" s="64">
        <v>205</v>
      </c>
      <c r="B217" s="73" t="s">
        <v>292</v>
      </c>
      <c r="C217" s="76" t="s">
        <v>267</v>
      </c>
      <c r="D217" s="74">
        <v>10</v>
      </c>
      <c r="E217" s="75" t="s">
        <v>256</v>
      </c>
      <c r="F217" s="70">
        <v>533.63</v>
      </c>
      <c r="G217" s="57"/>
      <c r="H217" s="47"/>
      <c r="I217" s="46" t="s">
        <v>39</v>
      </c>
      <c r="J217" s="48">
        <f t="shared" si="23"/>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24"/>
        <v>5336.3</v>
      </c>
      <c r="BB217" s="61">
        <f t="shared" si="25"/>
        <v>5336.3</v>
      </c>
      <c r="BC217" s="56" t="str">
        <f t="shared" si="26"/>
        <v>INR  Five Thousand Three Hundred &amp; Thirty Six  and Paise Thirty Only</v>
      </c>
      <c r="BD217" s="70">
        <v>158</v>
      </c>
      <c r="BE217" s="78">
        <f t="shared" si="27"/>
        <v>178.73</v>
      </c>
      <c r="BF217" s="78">
        <f t="shared" si="28"/>
        <v>1580</v>
      </c>
      <c r="BG217" s="78"/>
      <c r="HR217" s="16"/>
      <c r="HS217" s="16"/>
      <c r="HT217" s="16"/>
      <c r="HU217" s="16"/>
      <c r="HV217" s="16"/>
    </row>
    <row r="218" spans="1:230" s="15" customFormat="1" ht="107.25" customHeight="1">
      <c r="A218" s="64">
        <v>206</v>
      </c>
      <c r="B218" s="73" t="s">
        <v>497</v>
      </c>
      <c r="C218" s="76" t="s">
        <v>268</v>
      </c>
      <c r="D218" s="74">
        <v>10</v>
      </c>
      <c r="E218" s="75" t="s">
        <v>255</v>
      </c>
      <c r="F218" s="70">
        <v>940.26</v>
      </c>
      <c r="G218" s="57"/>
      <c r="H218" s="47"/>
      <c r="I218" s="46" t="s">
        <v>39</v>
      </c>
      <c r="J218" s="48">
        <f t="shared" si="23"/>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24"/>
        <v>9402.6</v>
      </c>
      <c r="BB218" s="61">
        <f t="shared" si="25"/>
        <v>9402.6</v>
      </c>
      <c r="BC218" s="56" t="str">
        <f t="shared" si="26"/>
        <v>INR  Nine Thousand Four Hundred &amp; Two  and Paise Sixty Only</v>
      </c>
      <c r="BD218" s="70">
        <v>205</v>
      </c>
      <c r="BE218" s="78">
        <f t="shared" si="27"/>
        <v>231.9</v>
      </c>
      <c r="BF218" s="78">
        <f t="shared" si="28"/>
        <v>2050</v>
      </c>
      <c r="BG218" s="78"/>
      <c r="HR218" s="16"/>
      <c r="HS218" s="16"/>
      <c r="HT218" s="16"/>
      <c r="HU218" s="16"/>
      <c r="HV218" s="16"/>
    </row>
    <row r="219" spans="1:230" s="15" customFormat="1" ht="79.5" customHeight="1">
      <c r="A219" s="64">
        <v>207</v>
      </c>
      <c r="B219" s="73" t="s">
        <v>498</v>
      </c>
      <c r="C219" s="76" t="s">
        <v>269</v>
      </c>
      <c r="D219" s="74">
        <v>16</v>
      </c>
      <c r="E219" s="75" t="s">
        <v>255</v>
      </c>
      <c r="F219" s="70">
        <v>3303.16</v>
      </c>
      <c r="G219" s="57"/>
      <c r="H219" s="47"/>
      <c r="I219" s="46" t="s">
        <v>39</v>
      </c>
      <c r="J219" s="48">
        <f t="shared" si="23"/>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24"/>
        <v>52850.56</v>
      </c>
      <c r="BB219" s="61">
        <f t="shared" si="25"/>
        <v>52850.56</v>
      </c>
      <c r="BC219" s="56" t="str">
        <f t="shared" si="26"/>
        <v>INR  Fifty Two Thousand Eight Hundred &amp; Fifty  and Paise Fifty Six Only</v>
      </c>
      <c r="BD219" s="70">
        <v>3949</v>
      </c>
      <c r="BE219" s="78">
        <f t="shared" si="27"/>
        <v>4467.11</v>
      </c>
      <c r="BF219" s="78">
        <f t="shared" si="28"/>
        <v>63184</v>
      </c>
      <c r="BG219" s="78"/>
      <c r="HR219" s="16"/>
      <c r="HS219" s="16"/>
      <c r="HT219" s="16"/>
      <c r="HU219" s="16"/>
      <c r="HV219" s="16"/>
    </row>
    <row r="220" spans="1:230" s="15" customFormat="1" ht="74.25" customHeight="1">
      <c r="A220" s="64">
        <v>208</v>
      </c>
      <c r="B220" s="73" t="s">
        <v>499</v>
      </c>
      <c r="C220" s="76" t="s">
        <v>270</v>
      </c>
      <c r="D220" s="74">
        <v>16</v>
      </c>
      <c r="E220" s="75" t="s">
        <v>255</v>
      </c>
      <c r="F220" s="70">
        <v>1543.81</v>
      </c>
      <c r="G220" s="57"/>
      <c r="H220" s="47"/>
      <c r="I220" s="46" t="s">
        <v>39</v>
      </c>
      <c r="J220" s="48">
        <f t="shared" si="23"/>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24"/>
        <v>24700.96</v>
      </c>
      <c r="BB220" s="61">
        <f t="shared" si="25"/>
        <v>24700.96</v>
      </c>
      <c r="BC220" s="56" t="str">
        <f t="shared" si="26"/>
        <v>INR  Twenty Four Thousand Seven Hundred    and Paise Ninety Six Only</v>
      </c>
      <c r="BD220" s="70">
        <v>2362</v>
      </c>
      <c r="BE220" s="78">
        <f t="shared" si="27"/>
        <v>2671.89</v>
      </c>
      <c r="BF220" s="78">
        <f t="shared" si="28"/>
        <v>37792</v>
      </c>
      <c r="BG220" s="78"/>
      <c r="HR220" s="16"/>
      <c r="HS220" s="16"/>
      <c r="HT220" s="16"/>
      <c r="HU220" s="16"/>
      <c r="HV220" s="16"/>
    </row>
    <row r="221" spans="1:230" s="15" customFormat="1" ht="45.75" customHeight="1">
      <c r="A221" s="64">
        <v>209</v>
      </c>
      <c r="B221" s="73" t="s">
        <v>500</v>
      </c>
      <c r="C221" s="76" t="s">
        <v>271</v>
      </c>
      <c r="D221" s="74">
        <v>16</v>
      </c>
      <c r="E221" s="75" t="s">
        <v>255</v>
      </c>
      <c r="F221" s="70">
        <v>383.33</v>
      </c>
      <c r="G221" s="57"/>
      <c r="H221" s="47"/>
      <c r="I221" s="46" t="s">
        <v>39</v>
      </c>
      <c r="J221" s="48">
        <f t="shared" si="23"/>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24"/>
        <v>6133.28</v>
      </c>
      <c r="BB221" s="61">
        <f t="shared" si="25"/>
        <v>6133.28</v>
      </c>
      <c r="BC221" s="56" t="str">
        <f t="shared" si="26"/>
        <v>INR  Six Thousand One Hundred &amp; Thirty Three  and Paise Twenty Eight Only</v>
      </c>
      <c r="BD221" s="70">
        <v>1646</v>
      </c>
      <c r="BE221" s="78">
        <f t="shared" si="27"/>
        <v>1861.96</v>
      </c>
      <c r="BF221" s="78">
        <f t="shared" si="28"/>
        <v>26336</v>
      </c>
      <c r="BG221" s="78"/>
      <c r="HR221" s="16"/>
      <c r="HS221" s="16"/>
      <c r="HT221" s="16"/>
      <c r="HU221" s="16"/>
      <c r="HV221" s="16"/>
    </row>
    <row r="222" spans="1:230" s="15" customFormat="1" ht="39" customHeight="1">
      <c r="A222" s="64">
        <v>210</v>
      </c>
      <c r="B222" s="73" t="s">
        <v>501</v>
      </c>
      <c r="C222" s="76" t="s">
        <v>272</v>
      </c>
      <c r="D222" s="74">
        <v>16</v>
      </c>
      <c r="E222" s="75" t="s">
        <v>522</v>
      </c>
      <c r="F222" s="70">
        <v>632.67</v>
      </c>
      <c r="G222" s="57"/>
      <c r="H222" s="47"/>
      <c r="I222" s="46" t="s">
        <v>39</v>
      </c>
      <c r="J222" s="48">
        <f t="shared" si="23"/>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24"/>
        <v>10122.72</v>
      </c>
      <c r="BB222" s="61">
        <f t="shared" si="25"/>
        <v>10122.72</v>
      </c>
      <c r="BC222" s="56" t="str">
        <f t="shared" si="26"/>
        <v>INR  Ten Thousand One Hundred &amp; Twenty Two  and Paise Seventy Two Only</v>
      </c>
      <c r="BD222" s="70">
        <v>1258</v>
      </c>
      <c r="BE222" s="78">
        <f t="shared" si="27"/>
        <v>1423.05</v>
      </c>
      <c r="BF222" s="78">
        <f t="shared" si="28"/>
        <v>20128</v>
      </c>
      <c r="BG222" s="78"/>
      <c r="HR222" s="16"/>
      <c r="HS222" s="16"/>
      <c r="HT222" s="16"/>
      <c r="HU222" s="16"/>
      <c r="HV222" s="16"/>
    </row>
    <row r="223" spans="1:230" s="15" customFormat="1" ht="35.25" customHeight="1">
      <c r="A223" s="64">
        <v>211</v>
      </c>
      <c r="B223" s="73" t="s">
        <v>502</v>
      </c>
      <c r="C223" s="76" t="s">
        <v>273</v>
      </c>
      <c r="D223" s="74">
        <v>20</v>
      </c>
      <c r="E223" s="75" t="s">
        <v>254</v>
      </c>
      <c r="F223" s="70">
        <v>286.62</v>
      </c>
      <c r="G223" s="57"/>
      <c r="H223" s="47"/>
      <c r="I223" s="46" t="s">
        <v>39</v>
      </c>
      <c r="J223" s="48">
        <f aca="true" t="shared" si="29" ref="J223:J237">IF(I223="Less(-)",-1,1)</f>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24"/>
        <v>5732.4</v>
      </c>
      <c r="BB223" s="61">
        <f t="shared" si="25"/>
        <v>5732.4</v>
      </c>
      <c r="BC223" s="56" t="str">
        <f t="shared" si="26"/>
        <v>INR  Five Thousand Seven Hundred &amp; Thirty Two  and Paise Forty Only</v>
      </c>
      <c r="BD223" s="70">
        <v>912</v>
      </c>
      <c r="BE223" s="78">
        <f t="shared" si="27"/>
        <v>1031.65</v>
      </c>
      <c r="BF223" s="78">
        <f t="shared" si="28"/>
        <v>18240</v>
      </c>
      <c r="BG223" s="78"/>
      <c r="HR223" s="16"/>
      <c r="HS223" s="16"/>
      <c r="HT223" s="16"/>
      <c r="HU223" s="16"/>
      <c r="HV223" s="16"/>
    </row>
    <row r="224" spans="1:230" s="15" customFormat="1" ht="52.5" customHeight="1">
      <c r="A224" s="64">
        <v>212</v>
      </c>
      <c r="B224" s="73" t="s">
        <v>503</v>
      </c>
      <c r="C224" s="76" t="s">
        <v>274</v>
      </c>
      <c r="D224" s="74">
        <v>20</v>
      </c>
      <c r="E224" s="75" t="s">
        <v>256</v>
      </c>
      <c r="F224" s="70">
        <v>1595.07</v>
      </c>
      <c r="G224" s="57"/>
      <c r="H224" s="47"/>
      <c r="I224" s="46" t="s">
        <v>39</v>
      </c>
      <c r="J224" s="48">
        <f t="shared" si="29"/>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24"/>
        <v>31901.4</v>
      </c>
      <c r="BB224" s="61">
        <f t="shared" si="25"/>
        <v>31901.4</v>
      </c>
      <c r="BC224" s="56" t="str">
        <f t="shared" si="26"/>
        <v>INR  Thirty One Thousand Nine Hundred &amp; One  and Paise Forty Only</v>
      </c>
      <c r="BD224" s="70">
        <v>657</v>
      </c>
      <c r="BE224" s="78">
        <f t="shared" si="27"/>
        <v>743.2</v>
      </c>
      <c r="BF224" s="78">
        <f t="shared" si="28"/>
        <v>13140</v>
      </c>
      <c r="BG224" s="78"/>
      <c r="HR224" s="16"/>
      <c r="HS224" s="16"/>
      <c r="HT224" s="16"/>
      <c r="HU224" s="16"/>
      <c r="HV224" s="16"/>
    </row>
    <row r="225" spans="1:230" s="15" customFormat="1" ht="54" customHeight="1">
      <c r="A225" s="64">
        <v>213</v>
      </c>
      <c r="B225" s="73" t="s">
        <v>504</v>
      </c>
      <c r="C225" s="76" t="s">
        <v>275</v>
      </c>
      <c r="D225" s="74">
        <v>2</v>
      </c>
      <c r="E225" s="75" t="s">
        <v>254</v>
      </c>
      <c r="F225" s="70">
        <v>181.76</v>
      </c>
      <c r="G225" s="57"/>
      <c r="H225" s="47"/>
      <c r="I225" s="46" t="s">
        <v>39</v>
      </c>
      <c r="J225" s="48">
        <f t="shared" si="29"/>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24"/>
        <v>363.52</v>
      </c>
      <c r="BB225" s="61">
        <f t="shared" si="25"/>
        <v>363.52</v>
      </c>
      <c r="BC225" s="56" t="str">
        <f t="shared" si="26"/>
        <v>INR  Three Hundred &amp; Sixty Three  and Paise Fifty Two Only</v>
      </c>
      <c r="BD225" s="70">
        <v>3988</v>
      </c>
      <c r="BE225" s="78">
        <f t="shared" si="27"/>
        <v>4511.23</v>
      </c>
      <c r="BF225" s="78">
        <f t="shared" si="28"/>
        <v>7976</v>
      </c>
      <c r="BG225" s="78"/>
      <c r="HR225" s="16"/>
      <c r="HS225" s="16"/>
      <c r="HT225" s="16"/>
      <c r="HU225" s="16"/>
      <c r="HV225" s="16"/>
    </row>
    <row r="226" spans="1:230" s="15" customFormat="1" ht="36.75" customHeight="1">
      <c r="A226" s="64">
        <v>214</v>
      </c>
      <c r="B226" s="73" t="s">
        <v>505</v>
      </c>
      <c r="C226" s="76" t="s">
        <v>276</v>
      </c>
      <c r="D226" s="74">
        <v>1</v>
      </c>
      <c r="E226" s="75" t="s">
        <v>523</v>
      </c>
      <c r="F226" s="70">
        <v>5050</v>
      </c>
      <c r="G226" s="57"/>
      <c r="H226" s="47"/>
      <c r="I226" s="46" t="s">
        <v>39</v>
      </c>
      <c r="J226" s="48">
        <f t="shared" si="29"/>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24"/>
        <v>5050</v>
      </c>
      <c r="BB226" s="61">
        <f t="shared" si="25"/>
        <v>5050</v>
      </c>
      <c r="BC226" s="56" t="str">
        <f t="shared" si="26"/>
        <v>INR  Five Thousand  &amp;Fifty  Only</v>
      </c>
      <c r="BD226" s="70">
        <v>3104</v>
      </c>
      <c r="BE226" s="78">
        <f t="shared" si="27"/>
        <v>3511.24</v>
      </c>
      <c r="BF226" s="78">
        <f t="shared" si="28"/>
        <v>3104</v>
      </c>
      <c r="BG226" s="78"/>
      <c r="HR226" s="16"/>
      <c r="HS226" s="16"/>
      <c r="HT226" s="16"/>
      <c r="HU226" s="16"/>
      <c r="HV226" s="16"/>
    </row>
    <row r="227" spans="1:230" s="15" customFormat="1" ht="35.25" customHeight="1">
      <c r="A227" s="64">
        <v>215</v>
      </c>
      <c r="B227" s="73" t="s">
        <v>506</v>
      </c>
      <c r="C227" s="76" t="s">
        <v>277</v>
      </c>
      <c r="D227" s="74">
        <v>880</v>
      </c>
      <c r="E227" s="75" t="s">
        <v>254</v>
      </c>
      <c r="F227" s="70">
        <v>102.01</v>
      </c>
      <c r="G227" s="57"/>
      <c r="H227" s="47"/>
      <c r="I227" s="46" t="s">
        <v>39</v>
      </c>
      <c r="J227" s="48">
        <f t="shared" si="29"/>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24"/>
        <v>89768.8</v>
      </c>
      <c r="BB227" s="61">
        <f t="shared" si="25"/>
        <v>89768.8</v>
      </c>
      <c r="BC227" s="56" t="str">
        <f t="shared" si="26"/>
        <v>INR  Eighty Nine Thousand Seven Hundred &amp; Sixty Eight  and Paise Eighty Only</v>
      </c>
      <c r="BD227" s="70">
        <v>485</v>
      </c>
      <c r="BE227" s="78">
        <f t="shared" si="27"/>
        <v>548.63</v>
      </c>
      <c r="BF227" s="78">
        <f t="shared" si="28"/>
        <v>426800</v>
      </c>
      <c r="BG227" s="78"/>
      <c r="HR227" s="16"/>
      <c r="HS227" s="16"/>
      <c r="HT227" s="16"/>
      <c r="HU227" s="16"/>
      <c r="HV227" s="16"/>
    </row>
    <row r="228" spans="1:230" s="15" customFormat="1" ht="38.25" customHeight="1">
      <c r="A228" s="64">
        <v>216</v>
      </c>
      <c r="B228" s="73" t="s">
        <v>507</v>
      </c>
      <c r="C228" s="76" t="s">
        <v>278</v>
      </c>
      <c r="D228" s="74">
        <v>51</v>
      </c>
      <c r="E228" s="75" t="s">
        <v>254</v>
      </c>
      <c r="F228" s="70">
        <v>299.97</v>
      </c>
      <c r="G228" s="57"/>
      <c r="H228" s="47"/>
      <c r="I228" s="46" t="s">
        <v>39</v>
      </c>
      <c r="J228" s="48">
        <f t="shared" si="29"/>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24"/>
        <v>15298.47</v>
      </c>
      <c r="BB228" s="61">
        <f t="shared" si="25"/>
        <v>15298.47</v>
      </c>
      <c r="BC228" s="56" t="str">
        <f t="shared" si="26"/>
        <v>INR  Fifteen Thousand Two Hundred &amp; Ninety Eight  and Paise Forty Seven Only</v>
      </c>
      <c r="BD228" s="70">
        <v>1015</v>
      </c>
      <c r="BE228" s="78">
        <f t="shared" si="27"/>
        <v>1148.17</v>
      </c>
      <c r="BF228" s="78">
        <f t="shared" si="28"/>
        <v>51765</v>
      </c>
      <c r="BG228" s="78"/>
      <c r="HR228" s="16"/>
      <c r="HS228" s="16"/>
      <c r="HT228" s="16"/>
      <c r="HU228" s="16"/>
      <c r="HV228" s="16"/>
    </row>
    <row r="229" spans="1:230" s="15" customFormat="1" ht="36.75" customHeight="1">
      <c r="A229" s="64">
        <v>217</v>
      </c>
      <c r="B229" s="73" t="s">
        <v>508</v>
      </c>
      <c r="C229" s="76" t="s">
        <v>279</v>
      </c>
      <c r="D229" s="74">
        <v>200</v>
      </c>
      <c r="E229" s="75" t="s">
        <v>254</v>
      </c>
      <c r="F229" s="70">
        <v>120.19</v>
      </c>
      <c r="G229" s="57"/>
      <c r="H229" s="47"/>
      <c r="I229" s="46" t="s">
        <v>39</v>
      </c>
      <c r="J229" s="48">
        <f t="shared" si="29"/>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24"/>
        <v>24038</v>
      </c>
      <c r="BB229" s="61">
        <f t="shared" si="25"/>
        <v>24038</v>
      </c>
      <c r="BC229" s="56" t="str">
        <f t="shared" si="26"/>
        <v>INR  Twenty Four Thousand  &amp;Thirty Eight  Only</v>
      </c>
      <c r="BD229" s="70">
        <v>91</v>
      </c>
      <c r="BE229" s="78">
        <f t="shared" si="27"/>
        <v>102.94</v>
      </c>
      <c r="BF229" s="78">
        <f t="shared" si="28"/>
        <v>18200</v>
      </c>
      <c r="BG229" s="78"/>
      <c r="HR229" s="16"/>
      <c r="HS229" s="16"/>
      <c r="HT229" s="16"/>
      <c r="HU229" s="16"/>
      <c r="HV229" s="16"/>
    </row>
    <row r="230" spans="1:230" s="15" customFormat="1" ht="51.75" customHeight="1">
      <c r="A230" s="64">
        <v>218</v>
      </c>
      <c r="B230" s="73" t="s">
        <v>509</v>
      </c>
      <c r="C230" s="76" t="s">
        <v>280</v>
      </c>
      <c r="D230" s="74">
        <v>174</v>
      </c>
      <c r="E230" s="75" t="s">
        <v>256</v>
      </c>
      <c r="F230" s="70">
        <v>831.23</v>
      </c>
      <c r="G230" s="57"/>
      <c r="H230" s="47"/>
      <c r="I230" s="46" t="s">
        <v>39</v>
      </c>
      <c r="J230" s="48">
        <f t="shared" si="29"/>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24"/>
        <v>144634.02</v>
      </c>
      <c r="BB230" s="61">
        <f t="shared" si="25"/>
        <v>144634.02</v>
      </c>
      <c r="BC230" s="56" t="str">
        <f t="shared" si="26"/>
        <v>INR  One Lakh Forty Four Thousand Six Hundred &amp; Thirty Four  and Paise Two Only</v>
      </c>
      <c r="BD230" s="70">
        <v>2208</v>
      </c>
      <c r="BE230" s="78">
        <f t="shared" si="27"/>
        <v>2497.69</v>
      </c>
      <c r="BF230" s="78">
        <f t="shared" si="28"/>
        <v>384192</v>
      </c>
      <c r="BG230" s="78"/>
      <c r="HR230" s="16"/>
      <c r="HS230" s="16"/>
      <c r="HT230" s="16"/>
      <c r="HU230" s="16"/>
      <c r="HV230" s="16"/>
    </row>
    <row r="231" spans="1:230" s="15" customFormat="1" ht="45.75" customHeight="1">
      <c r="A231" s="64">
        <v>219</v>
      </c>
      <c r="B231" s="73" t="s">
        <v>510</v>
      </c>
      <c r="C231" s="76" t="s">
        <v>281</v>
      </c>
      <c r="D231" s="74">
        <v>25</v>
      </c>
      <c r="E231" s="75" t="s">
        <v>256</v>
      </c>
      <c r="F231" s="70">
        <v>303</v>
      </c>
      <c r="G231" s="57"/>
      <c r="H231" s="47"/>
      <c r="I231" s="46" t="s">
        <v>39</v>
      </c>
      <c r="J231" s="48">
        <f t="shared" si="29"/>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24"/>
        <v>7575</v>
      </c>
      <c r="BB231" s="61">
        <f t="shared" si="25"/>
        <v>7575</v>
      </c>
      <c r="BC231" s="56" t="str">
        <f t="shared" si="26"/>
        <v>INR  Seven Thousand Five Hundred &amp; Seventy Five  Only</v>
      </c>
      <c r="BD231" s="70">
        <v>1497</v>
      </c>
      <c r="BE231" s="78">
        <f t="shared" si="27"/>
        <v>1693.41</v>
      </c>
      <c r="BF231" s="78">
        <f t="shared" si="28"/>
        <v>37425</v>
      </c>
      <c r="BG231" s="78"/>
      <c r="HR231" s="16"/>
      <c r="HS231" s="16"/>
      <c r="HT231" s="16"/>
      <c r="HU231" s="16"/>
      <c r="HV231" s="16"/>
    </row>
    <row r="232" spans="1:230" s="15" customFormat="1" ht="45" customHeight="1">
      <c r="A232" s="64">
        <v>220</v>
      </c>
      <c r="B232" s="73" t="s">
        <v>511</v>
      </c>
      <c r="C232" s="76" t="s">
        <v>282</v>
      </c>
      <c r="D232" s="74">
        <v>15</v>
      </c>
      <c r="E232" s="75" t="s">
        <v>256</v>
      </c>
      <c r="F232" s="70">
        <v>323.2</v>
      </c>
      <c r="G232" s="57"/>
      <c r="H232" s="47"/>
      <c r="I232" s="46" t="s">
        <v>39</v>
      </c>
      <c r="J232" s="48">
        <f t="shared" si="29"/>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24"/>
        <v>4848</v>
      </c>
      <c r="BB232" s="61">
        <f t="shared" si="25"/>
        <v>4848</v>
      </c>
      <c r="BC232" s="56" t="str">
        <f t="shared" si="26"/>
        <v>INR  Four Thousand Eight Hundred &amp; Forty Eight  Only</v>
      </c>
      <c r="BD232" s="70">
        <v>5006</v>
      </c>
      <c r="BE232" s="78">
        <f t="shared" si="27"/>
        <v>5662.79</v>
      </c>
      <c r="BF232" s="78">
        <f t="shared" si="28"/>
        <v>75090</v>
      </c>
      <c r="BG232" s="78"/>
      <c r="HR232" s="16"/>
      <c r="HS232" s="16"/>
      <c r="HT232" s="16"/>
      <c r="HU232" s="16"/>
      <c r="HV232" s="16"/>
    </row>
    <row r="233" spans="1:230" s="15" customFormat="1" ht="48.75" customHeight="1">
      <c r="A233" s="64">
        <v>221</v>
      </c>
      <c r="B233" s="73" t="s">
        <v>512</v>
      </c>
      <c r="C233" s="76" t="s">
        <v>283</v>
      </c>
      <c r="D233" s="74">
        <v>20</v>
      </c>
      <c r="E233" s="75" t="s">
        <v>256</v>
      </c>
      <c r="F233" s="70">
        <v>590.85</v>
      </c>
      <c r="G233" s="57"/>
      <c r="H233" s="47"/>
      <c r="I233" s="46" t="s">
        <v>39</v>
      </c>
      <c r="J233" s="48">
        <f t="shared" si="29"/>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24"/>
        <v>11817</v>
      </c>
      <c r="BB233" s="61">
        <f t="shared" si="25"/>
        <v>11817</v>
      </c>
      <c r="BC233" s="56" t="str">
        <f t="shared" si="26"/>
        <v>INR  Eleven Thousand Eight Hundred &amp; Seventeen  Only</v>
      </c>
      <c r="BD233" s="70">
        <v>3285</v>
      </c>
      <c r="BE233" s="78">
        <f t="shared" si="27"/>
        <v>3715.99</v>
      </c>
      <c r="BF233" s="78">
        <f t="shared" si="28"/>
        <v>65700</v>
      </c>
      <c r="BG233" s="78"/>
      <c r="HR233" s="16"/>
      <c r="HS233" s="16"/>
      <c r="HT233" s="16"/>
      <c r="HU233" s="16"/>
      <c r="HV233" s="16"/>
    </row>
    <row r="234" spans="1:230" s="15" customFormat="1" ht="63.75" customHeight="1">
      <c r="A234" s="64">
        <v>222</v>
      </c>
      <c r="B234" s="73" t="s">
        <v>513</v>
      </c>
      <c r="C234" s="76" t="s">
        <v>284</v>
      </c>
      <c r="D234" s="74">
        <v>115</v>
      </c>
      <c r="E234" s="75" t="s">
        <v>255</v>
      </c>
      <c r="F234" s="70">
        <v>2232.1</v>
      </c>
      <c r="G234" s="57"/>
      <c r="H234" s="47"/>
      <c r="I234" s="46" t="s">
        <v>39</v>
      </c>
      <c r="J234" s="48">
        <f t="shared" si="29"/>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24"/>
        <v>256691.5</v>
      </c>
      <c r="BB234" s="61">
        <f t="shared" si="25"/>
        <v>256691.5</v>
      </c>
      <c r="BC234" s="56" t="str">
        <f t="shared" si="26"/>
        <v>INR  Two Lakh Fifty Six Thousand Six Hundred &amp; Ninety One  and Paise Fifty Only</v>
      </c>
      <c r="BD234" s="70">
        <v>811</v>
      </c>
      <c r="BE234" s="78">
        <f t="shared" si="27"/>
        <v>917.4</v>
      </c>
      <c r="BF234" s="78">
        <f t="shared" si="28"/>
        <v>93265</v>
      </c>
      <c r="BG234" s="78"/>
      <c r="HR234" s="16"/>
      <c r="HS234" s="16"/>
      <c r="HT234" s="16"/>
      <c r="HU234" s="16"/>
      <c r="HV234" s="16"/>
    </row>
    <row r="235" spans="1:230" s="15" customFormat="1" ht="47.25" customHeight="1">
      <c r="A235" s="64">
        <v>223</v>
      </c>
      <c r="B235" s="73" t="s">
        <v>294</v>
      </c>
      <c r="C235" s="76" t="s">
        <v>285</v>
      </c>
      <c r="D235" s="74">
        <v>16</v>
      </c>
      <c r="E235" s="75" t="s">
        <v>255</v>
      </c>
      <c r="F235" s="70">
        <v>3120.9</v>
      </c>
      <c r="G235" s="57"/>
      <c r="H235" s="47"/>
      <c r="I235" s="46" t="s">
        <v>39</v>
      </c>
      <c r="J235" s="48">
        <f t="shared" si="29"/>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24"/>
        <v>49934.4</v>
      </c>
      <c r="BB235" s="61">
        <f t="shared" si="25"/>
        <v>49934.4</v>
      </c>
      <c r="BC235" s="56" t="str">
        <f t="shared" si="26"/>
        <v>INR  Forty Nine Thousand Nine Hundred &amp; Thirty Four  and Paise Forty Only</v>
      </c>
      <c r="BD235" s="70">
        <v>430</v>
      </c>
      <c r="BE235" s="78">
        <f t="shared" si="27"/>
        <v>486.42</v>
      </c>
      <c r="BF235" s="78">
        <f t="shared" si="28"/>
        <v>6880</v>
      </c>
      <c r="BG235" s="78"/>
      <c r="HR235" s="16"/>
      <c r="HS235" s="16"/>
      <c r="HT235" s="16"/>
      <c r="HU235" s="16"/>
      <c r="HV235" s="16"/>
    </row>
    <row r="236" spans="1:230" s="15" customFormat="1" ht="84.75" customHeight="1">
      <c r="A236" s="64">
        <v>224</v>
      </c>
      <c r="B236" s="73" t="s">
        <v>514</v>
      </c>
      <c r="C236" s="76" t="s">
        <v>286</v>
      </c>
      <c r="D236" s="74">
        <v>12</v>
      </c>
      <c r="E236" s="75" t="s">
        <v>255</v>
      </c>
      <c r="F236" s="70">
        <v>9358.66</v>
      </c>
      <c r="G236" s="57"/>
      <c r="H236" s="47"/>
      <c r="I236" s="46" t="s">
        <v>39</v>
      </c>
      <c r="J236" s="48">
        <f t="shared" si="29"/>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24"/>
        <v>112303.92</v>
      </c>
      <c r="BB236" s="61">
        <f t="shared" si="25"/>
        <v>112303.92</v>
      </c>
      <c r="BC236" s="56" t="str">
        <f t="shared" si="26"/>
        <v>INR  One Lakh Twelve Thousand Three Hundred &amp; Three  and Paise Ninety Two Only</v>
      </c>
      <c r="BD236" s="70">
        <v>613</v>
      </c>
      <c r="BE236" s="78">
        <f t="shared" si="27"/>
        <v>693.43</v>
      </c>
      <c r="BF236" s="78">
        <f t="shared" si="28"/>
        <v>7356</v>
      </c>
      <c r="BG236" s="78"/>
      <c r="HR236" s="16"/>
      <c r="HS236" s="16"/>
      <c r="HT236" s="16"/>
      <c r="HU236" s="16"/>
      <c r="HV236" s="16"/>
    </row>
    <row r="237" spans="1:230" s="15" customFormat="1" ht="33.75" customHeight="1">
      <c r="A237" s="64">
        <v>225</v>
      </c>
      <c r="B237" s="73" t="s">
        <v>515</v>
      </c>
      <c r="C237" s="76" t="s">
        <v>287</v>
      </c>
      <c r="D237" s="74">
        <v>26</v>
      </c>
      <c r="E237" s="75" t="s">
        <v>256</v>
      </c>
      <c r="F237" s="70">
        <v>6532.68</v>
      </c>
      <c r="G237" s="57"/>
      <c r="H237" s="47"/>
      <c r="I237" s="46" t="s">
        <v>39</v>
      </c>
      <c r="J237" s="48">
        <f t="shared" si="29"/>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24"/>
        <v>169849.68</v>
      </c>
      <c r="BB237" s="61">
        <f t="shared" si="25"/>
        <v>169849.68</v>
      </c>
      <c r="BC237" s="56" t="str">
        <f t="shared" si="26"/>
        <v>INR  One Lakh Sixty Nine Thousand Eight Hundred &amp; Forty Nine  and Paise Sixty Eight Only</v>
      </c>
      <c r="BD237" s="70">
        <v>223</v>
      </c>
      <c r="BE237" s="78">
        <f t="shared" si="27"/>
        <v>252.26</v>
      </c>
      <c r="BF237" s="78">
        <f t="shared" si="28"/>
        <v>5798</v>
      </c>
      <c r="BG237" s="78"/>
      <c r="HR237" s="16"/>
      <c r="HS237" s="16"/>
      <c r="HT237" s="16"/>
      <c r="HU237" s="16"/>
      <c r="HV237" s="16"/>
    </row>
    <row r="238" spans="1:229" s="15" customFormat="1" ht="35.25" customHeight="1">
      <c r="A238" s="28" t="s">
        <v>62</v>
      </c>
      <c r="B238" s="27"/>
      <c r="C238" s="29"/>
      <c r="D238" s="29"/>
      <c r="E238" s="29"/>
      <c r="F238" s="29"/>
      <c r="G238" s="29"/>
      <c r="H238" s="30"/>
      <c r="I238" s="30"/>
      <c r="J238" s="30"/>
      <c r="K238" s="30"/>
      <c r="L238" s="31"/>
      <c r="BA238" s="43">
        <f>SUM(BA13:BA237)</f>
        <v>15768443.89</v>
      </c>
      <c r="BB238" s="43">
        <f>SUM(BB13:BB237)</f>
        <v>15768443.89</v>
      </c>
      <c r="BC238" s="26" t="str">
        <f>SpellNumber($E$2,BB238)</f>
        <v>INR  One Crore Fifty Seven Lakh Sixty Eight Thousand Four Hundred &amp; Forty Three  and Paise Eighty Nine Only</v>
      </c>
      <c r="BD238" s="78">
        <v>384803128.98</v>
      </c>
      <c r="BE238" s="78"/>
      <c r="BF238" s="78"/>
      <c r="HQ238" s="16">
        <v>4</v>
      </c>
      <c r="HR238" s="16" t="s">
        <v>41</v>
      </c>
      <c r="HS238" s="16" t="s">
        <v>61</v>
      </c>
      <c r="HT238" s="16">
        <v>10</v>
      </c>
      <c r="HU238" s="16" t="s">
        <v>38</v>
      </c>
    </row>
    <row r="239" spans="1:229" s="18" customFormat="1" ht="33.75" customHeight="1">
      <c r="A239" s="28" t="s">
        <v>66</v>
      </c>
      <c r="B239" s="27"/>
      <c r="C239" s="67"/>
      <c r="D239" s="32"/>
      <c r="E239" s="33" t="s">
        <v>69</v>
      </c>
      <c r="F239" s="40"/>
      <c r="G239" s="34"/>
      <c r="H239" s="17"/>
      <c r="I239" s="17"/>
      <c r="J239" s="17"/>
      <c r="K239" s="35"/>
      <c r="L239" s="36"/>
      <c r="M239" s="37"/>
      <c r="O239" s="15"/>
      <c r="P239" s="15"/>
      <c r="Q239" s="15"/>
      <c r="R239" s="15"/>
      <c r="S239" s="15"/>
      <c r="BA239" s="39">
        <f>IF(ISBLANK(F239),0,IF(E239="Excess (+)",ROUND(BA238+(BA238*F239),2),IF(E239="Less (-)",ROUND(BA238+(BA238*F239*(-1)),2),IF(E239="At Par",BA238,0))))</f>
        <v>0</v>
      </c>
      <c r="BB239" s="41">
        <f>ROUND(BA239,0)</f>
        <v>0</v>
      </c>
      <c r="BC239" s="26" t="str">
        <f>SpellNumber($E$2,BA239)</f>
        <v>INR Zero Only</v>
      </c>
      <c r="BD239" s="80">
        <f>BA238-BD238</f>
        <v>-369034685.09</v>
      </c>
      <c r="HQ239" s="19"/>
      <c r="HR239" s="19"/>
      <c r="HS239" s="19"/>
      <c r="HT239" s="19"/>
      <c r="HU239" s="19"/>
    </row>
    <row r="240" spans="1:229" s="18" customFormat="1" ht="41.25" customHeight="1">
      <c r="A240" s="28" t="s">
        <v>65</v>
      </c>
      <c r="B240" s="27"/>
      <c r="C240" s="84" t="str">
        <f>SpellNumber($E$2,BA239)</f>
        <v>INR Zero Only</v>
      </c>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5"/>
      <c r="HQ240" s="19"/>
      <c r="HR240" s="19"/>
      <c r="HS240" s="19"/>
      <c r="HT240" s="19"/>
      <c r="HU240" s="19"/>
    </row>
    <row r="241" spans="2:229" s="12" customFormat="1" ht="15">
      <c r="B241" s="68"/>
      <c r="C241" s="20"/>
      <c r="D241" s="20"/>
      <c r="E241" s="20"/>
      <c r="F241" s="20"/>
      <c r="G241" s="20"/>
      <c r="H241" s="20"/>
      <c r="I241" s="20"/>
      <c r="J241" s="20"/>
      <c r="K241" s="20"/>
      <c r="L241" s="20"/>
      <c r="M241" s="20"/>
      <c r="O241" s="20"/>
      <c r="BA241" s="20"/>
      <c r="BC241" s="20"/>
      <c r="HQ241" s="13"/>
      <c r="HR241" s="13"/>
      <c r="HS241" s="13"/>
      <c r="HT241" s="13"/>
      <c r="HU241" s="13"/>
    </row>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1" ht="15"/>
    <row r="1212" ht="15"/>
    <row r="1213" ht="15"/>
    <row r="1214" ht="15"/>
    <row r="1215" ht="15"/>
    <row r="1216" ht="15"/>
    <row r="1217" ht="15"/>
    <row r="1218" ht="15"/>
    <row r="1219" ht="15"/>
    <row r="1220" ht="15"/>
    <row r="1221" ht="15"/>
    <row r="1222" ht="15"/>
    <row r="1223" ht="15"/>
    <row r="1224" ht="15"/>
    <row r="1225"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sheetData>
  <sheetProtection password="D9BE" sheet="1" selectLockedCells="1"/>
  <mergeCells count="8">
    <mergeCell ref="A9:BC9"/>
    <mergeCell ref="C240:BC24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9">
      <formula1>IF(E239="Select",-1,IF(E239="At Par",0,0))</formula1>
      <formula2>IF(E239="Select",-1,IF(E239="At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IF(E239&lt;&gt;"Select",99.9,0)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list" allowBlank="1" showInputMessage="1" showErrorMessage="1" sqref="E239">
      <formula1>"Select, Excess (+), Less (-)"</formula1>
    </dataValidation>
    <dataValidation type="decimal" allowBlank="1" showInputMessage="1" showErrorMessage="1" promptTitle="Quantity" prompt="Please enter the Quantity for this item. " errorTitle="Invalid Entry" error="Only Numeric Values are allowed. " sqref="D86:D90 BD69:BD70 BD86:BD90 BD187 F69:F70 F86:F90 D13 F13 D114 F187 D187">
      <formula1>0</formula1>
      <formula2>999999999999999</formula2>
    </dataValidation>
    <dataValidation allowBlank="1" showInputMessage="1" showErrorMessage="1" promptTitle="Units" prompt="Please enter Units in text" sqref="E135:E139 E69:E70 E13 E85:E95 E180 E156:E163 E148:E154 E141:E146 E165:E170 E172:E176 E193:E205 E207:E237 E97:E103 E105:E117 E119:E125 E127:E133 E182:E187"/>
    <dataValidation type="list" allowBlank="1" showInputMessage="1" showErrorMessage="1" sqref="L23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7">
      <formula1>0</formula1>
      <formula2>999999999999999</formula2>
    </dataValidation>
    <dataValidation type="list" showInputMessage="1" showErrorMessage="1" sqref="I13:I237">
      <formula1>"Excess(+), Less(-)"</formula1>
    </dataValidation>
    <dataValidation allowBlank="1" showInputMessage="1" showErrorMessage="1" promptTitle="Addition / Deduction" prompt="Please Choose the correct One" sqref="J13:J237"/>
    <dataValidation type="list" allowBlank="1" showInputMessage="1" showErrorMessage="1" sqref="K13:K237">
      <formula1>"Partial Conversion, Full Conversion"</formula1>
    </dataValidation>
    <dataValidation allowBlank="1" showInputMessage="1" showErrorMessage="1" promptTitle="Itemcode/Make" prompt="Please enter text" sqref="C13:C237"/>
    <dataValidation type="decimal" allowBlank="1" showInputMessage="1" showErrorMessage="1" errorTitle="Invalid Entry" error="Only Numeric Values are allowed. " sqref="A13:A237">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2019-03-20T12:20:03Z</cp:lastPrinted>
  <dcterms:created xsi:type="dcterms:W3CDTF">2009-01-30T06:42:42Z</dcterms:created>
  <dcterms:modified xsi:type="dcterms:W3CDTF">2020-01-15T06:22:29Z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