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589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<sst xmlns="http://schemas.openxmlformats.org/spreadsheetml/2006/main" count="2446" uniqueCount="698">
  <si>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</si>
  <si>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</si>
  <si>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</si>
  <si>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</si>
  <si>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</si>
  <si>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</si>
  <si>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</si>
  <si>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</si>
  <si>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</si>
  <si>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</si>
  <si>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</si>
  <si>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</si>
  <si>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</si>
  <si>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</si>
  <si>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</si>
  <si>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</si>
  <si>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</si>
  <si>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</si>
  <si>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</si>
  <si>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</si>
  <si>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</si>
  <si>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</si>
  <si>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</si>
  <si>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</si>
  <si>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</si>
  <si>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</si>
  <si>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</si>
  <si>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</si>
  <si>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</si>
  <si>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</si>
  <si>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</si>
  <si>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</si>
  <si>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</si>
  <si>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</si>
  <si>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</si>
  <si>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</si>
  <si>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</si>
  <si>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</si>
  <si>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</si>
  <si>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</si>
  <si>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</si>
  <si>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</si>
  <si>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</si>
  <si>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</si>
  <si>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</si>
  <si>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</si>
  <si>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</si>
  <si>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</si>
  <si>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</si>
  <si>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</si>
  <si>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</si>
  <si>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</si>
  <si>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</si>
  <si>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</si>
  <si>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</si>
  <si>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</si>
  <si>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</si>
  <si>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</si>
  <si>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</si>
  <si>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</si>
  <si>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</si>
  <si>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</si>
  <si>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</si>
  <si>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</si>
  <si>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</si>
  <si>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</si>
  <si>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</si>
  <si>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</si>
  <si>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</si>
  <si>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</si>
  <si>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</si>
  <si>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</si>
  <si>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</si>
  <si>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</si>
  <si>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</si>
  <si>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</si>
  <si>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</si>
  <si>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</si>
  <si>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</si>
  <si>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</si>
  <si>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</si>
  <si>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</si>
  <si>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</si>
  <si>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</si>
  <si>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</si>
  <si>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</si>
  <si>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</si>
  <si>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</si>
  <si>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</si>
  <si>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</si>
  <si>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</si>
  <si>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</si>
  <si>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</si>
  <si>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</si>
  <si>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</si>
  <si>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</si>
  <si>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</si>
  <si>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</si>
  <si>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</si>
  <si>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</si>
  <si>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</si>
  <si>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</si>
  <si>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</si>
  <si>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</si>
  <si>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</si>
  <si>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</si>
  <si>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</si>
  <si>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</si>
  <si>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</si>
  <si>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</si>
  <si>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</si>
  <si>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</si>
  <si>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</si>
  <si>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</si>
  <si>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</si>
  <si>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</si>
  <si>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</si>
  <si>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</si>
  <si>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</si>
  <si>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</si>
  <si>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</si>
  <si>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</si>
  <si>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</si>
  <si>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</si>
  <si>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</si>
  <si>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</si>
  <si>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</si>
  <si>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</si>
  <si>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</si>
  <si>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</si>
  <si>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</si>
  <si>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</si>
  <si>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</si>
  <si>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</si>
  <si>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</si>
  <si>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</si>
  <si>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</si>
  <si>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</si>
  <si>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</si>
  <si>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</si>
  <si>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</si>
  <si>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</si>
  <si>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</si>
  <si>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</si>
  <si>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</si>
  <si>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</si>
  <si>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</si>
  <si>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</si>
  <si>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</si>
  <si>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</si>
  <si>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</si>
  <si>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</si>
  <si>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</si>
  <si>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</si>
  <si>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</si>
  <si>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</si>
  <si>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</si>
  <si>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</si>
  <si>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</si>
  <si>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</si>
  <si>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</si>
  <si>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</si>
  <si>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</si>
  <si>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</si>
  <si>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</si>
  <si>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</si>
  <si>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</si>
  <si>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</si>
  <si>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</si>
  <si>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</si>
  <si>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</si>
  <si>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</si>
  <si>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</si>
  <si>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</si>
  <si>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</si>
  <si>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</si>
  <si>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</si>
  <si>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</si>
  <si>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</si>
  <si>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</si>
  <si>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</si>
  <si>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</si>
  <si>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</si>
  <si>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</si>
  <si>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</si>
  <si>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</si>
  <si>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</si>
  <si>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</si>
  <si>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</si>
  <si>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</si>
  <si>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</si>
  <si>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</si>
  <si>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</si>
  <si>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</si>
  <si>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</si>
  <si>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</si>
  <si>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</si>
  <si>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</si>
  <si>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</si>
  <si>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</si>
  <si>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</si>
  <si>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</si>
  <si>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</si>
  <si>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</si>
  <si>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</si>
  <si>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</si>
  <si>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</si>
  <si>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</si>
  <si>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</si>
  <si>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</si>
  <si>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</si>
  <si>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</si>
  <si>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</si>
  <si>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</si>
  <si>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</si>
  <si>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</si>
  <si>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</si>
  <si>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</si>
  <si>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</si>
  <si>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</si>
  <si>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</si>
  <si>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</si>
  <si>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</si>
  <si>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</si>
  <si>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</si>
  <si>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</si>
  <si>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</si>
  <si>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</si>
  <si>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</si>
  <si>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</si>
  <si>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</si>
  <si>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</si>
  <si>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</si>
  <si>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</si>
  <si>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</si>
  <si>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</si>
  <si>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</si>
  <si>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</si>
  <si>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</si>
  <si>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</si>
  <si>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</si>
  <si>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</si>
  <si>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</si>
  <si>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</si>
  <si>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</si>
  <si>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</si>
  <si>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</si>
  <si>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</si>
  <si>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Mtr.</t>
  </si>
  <si>
    <t>Each</t>
  </si>
  <si>
    <t>BI01010001010000000000000515BI0100001113</t>
  </si>
  <si>
    <t>BI01010001010000000000000515BI0100001114</t>
  </si>
  <si>
    <t>mtr</t>
  </si>
  <si>
    <t>each</t>
  </si>
  <si>
    <t>set</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</si>
  <si>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</si>
  <si>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</si>
  <si>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</si>
  <si>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</si>
  <si>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</si>
  <si>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</si>
  <si>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</si>
  <si>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</si>
  <si>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</si>
  <si>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</si>
  <si>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</si>
  <si>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</si>
  <si>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</si>
  <si>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</si>
  <si>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</si>
  <si>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</si>
  <si>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</si>
  <si>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</si>
  <si>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</si>
  <si>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</si>
  <si>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</si>
  <si>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</si>
  <si>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</si>
  <si>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</si>
  <si>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</si>
  <si>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</si>
  <si>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</si>
  <si>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</si>
  <si>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</si>
  <si>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</si>
  <si>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</si>
  <si>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</si>
  <si>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</si>
  <si>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</si>
  <si>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</si>
  <si>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</si>
  <si>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</si>
  <si>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</si>
  <si>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</si>
  <si>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</si>
  <si>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</si>
  <si>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</si>
  <si>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</si>
  <si>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</si>
  <si>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</si>
  <si>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</si>
  <si>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</si>
  <si>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</si>
  <si>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</si>
  <si>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</si>
  <si>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</si>
  <si>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Supplying, fitting and fixing best quality Indian make mirror 5.5 mm thick with silvering as per I.S.I. specifications supported on fibre glass frame of any colour, frame size 550 mm X 400 mm</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</si>
  <si>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</si>
  <si>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</si>
  <si>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</si>
  <si>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</si>
  <si>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</si>
  <si>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</si>
  <si>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</si>
  <si>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</si>
  <si>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</si>
  <si>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</si>
  <si>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</si>
  <si>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</si>
  <si>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</si>
  <si>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</si>
  <si>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</si>
  <si>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</si>
  <si>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</si>
  <si>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</si>
  <si>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</si>
  <si>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</si>
  <si>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</si>
  <si>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</si>
  <si>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</si>
  <si>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</si>
  <si>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</si>
  <si>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Set</t>
  </si>
  <si>
    <t>Mtr</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</si>
  <si>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</si>
  <si>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</si>
  <si>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</si>
  <si>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</si>
  <si>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</si>
  <si>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</si>
  <si>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</si>
  <si>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</si>
  <si>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</si>
  <si>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</si>
  <si>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</si>
  <si>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</si>
  <si>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</si>
  <si>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</si>
  <si>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</si>
  <si>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</si>
  <si>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</si>
  <si>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</si>
  <si>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</si>
  <si>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</si>
  <si>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</si>
  <si>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</si>
  <si>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</si>
  <si>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</si>
  <si>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</si>
  <si>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</si>
  <si>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</si>
  <si>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</si>
  <si>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</si>
  <si>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</si>
  <si>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</si>
  <si>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</si>
  <si>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</si>
  <si>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</si>
  <si>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</si>
  <si>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</si>
  <si>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</si>
  <si>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</si>
  <si>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</si>
  <si>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</si>
  <si>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</si>
  <si>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</si>
  <si>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</si>
  <si>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</si>
  <si>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</si>
  <si>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</si>
  <si>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</si>
  <si>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</si>
  <si>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</si>
  <si>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</si>
  <si>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</si>
  <si>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</si>
  <si>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</si>
  <si>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</si>
  <si>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</si>
  <si>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</si>
  <si>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</si>
  <si>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</si>
  <si>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</si>
  <si>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</si>
  <si>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</si>
  <si>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</si>
  <si>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</si>
  <si>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</si>
  <si>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</si>
  <si>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</si>
  <si>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</si>
  <si>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</si>
  <si>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</si>
  <si>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</si>
  <si>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</si>
  <si>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</si>
  <si>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</si>
  <si>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</si>
  <si>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</si>
  <si>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</si>
  <si>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</si>
  <si>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</si>
  <si>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</si>
  <si>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</si>
  <si>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</si>
  <si>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</si>
  <si>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</si>
  <si>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</si>
  <si>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</si>
  <si>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</si>
  <si>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</si>
  <si>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</si>
  <si>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</si>
  <si>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</si>
  <si>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</si>
  <si>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</si>
  <si>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</si>
  <si>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</si>
  <si>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</si>
  <si>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</si>
  <si>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</si>
  <si>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</si>
  <si>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</si>
  <si>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</si>
  <si>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</si>
  <si>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</si>
  <si>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</si>
  <si>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</si>
  <si>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</si>
  <si>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</si>
  <si>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</si>
  <si>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</si>
  <si>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</si>
  <si>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</si>
  <si>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</si>
  <si>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</si>
  <si>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</si>
  <si>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i) Iron hasp bolt of approved quality fitted and fixed complete (oxidised) with 16mm dia rod with centre bolt and round fitting.
(b) 250mm long.</t>
  </si>
  <si>
    <t>Supplying maruti lock (100mm)</t>
  </si>
  <si>
    <t>Supplying, fitting and fixing 10 litre P.V.C. low-down cistern conforming to I.S. specification with P.V.C. fittings complete,C.I. brackets including two coats of painting to bracket etc.</t>
  </si>
  <si>
    <t>Pair</t>
  </si>
  <si>
    <t>Supplying, fitting and fixing Peet's valve fullway gunmetal standard pattern best quality of approved brand bearing I.S.I. marking with fittings (tested to 21 kg per sq. cm.).
(v) 40 mm dia</t>
  </si>
  <si>
    <t>Supplying, fitting and fixing Peet's valve fullway gunmetal standard pattern best quality of approved brand bearing I.S.I. marking with fittings (tested to 21 kg per sq. cm.).
(vi) 32 mm dia</t>
  </si>
  <si>
    <t>Fixing only single /twin fluorescent light fitting complete with all accessories directly on wall/ceiling/HW round block and suitable size of MS fastener</t>
  </si>
  <si>
    <t>Supply &amp; fixing socket type electronics Modular socket type fan regulator (Legrand/Crabtree) including connection.</t>
  </si>
  <si>
    <t>pts</t>
  </si>
  <si>
    <t>Supply &amp; fixing of 1200mm sweep Ceiling Fan (Orient,New Bridge, White) or equivalent as approved by the EIC,complete with all acessaries Incl S/F necy copper flex wire.</t>
  </si>
  <si>
    <t xml:space="preserve">Tender Inviting Authority: The Additional Chief Engineer,  W.B.P.H&amp;.I.D.Corpn. Ltd. </t>
  </si>
  <si>
    <t>CuM</t>
  </si>
  <si>
    <t>(A) Filling in foundation or plinth by silver sand in layers not exceeding 150 mm as directed and consolidating the same by thorough saturation with water, ramming complete including the cost of supply of sand. (payment to be made on measurement of finished quantity)</t>
  </si>
  <si>
    <t>Dismantling all types of masonry excepting cement concrete plain or reinforced, stacking serviceable materials at site and removing rubbish as directed within a lead of 75 m.
a) In ground floor including roof.</t>
  </si>
  <si>
    <t>Dismantling all types of plain cement concrete works, stacking serviceable materials at site and removing rubbish as directed within a lead of 75 m.
In ground floor including roof.
(a) upto 150 mm. thick</t>
  </si>
  <si>
    <t>Dismantling artificial stone flooring upto 50 mm. thick by carefully chiselling without damaging the base and removing rubbish as directed within a lead of 75 m.
a) In ground floor including roof.</t>
  </si>
  <si>
    <t>Sqm</t>
  </si>
  <si>
    <t>Taking out carefully G.C.I. or C.I. or asbestos sheets (including ridges etc.) from roof or wall after unscrewing bolts, nuts, screws etc.and stacking the material at site as directed.
(Payment to be made on measurement of portion of roof or wall removed.)</t>
  </si>
  <si>
    <t>Sq.M.</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</si>
  <si>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</si>
  <si>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</si>
  <si>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Dismantling worn out wall or ceiling of Tarja or Durmamat and removing the dismantled materials as directed.</t>
  </si>
  <si>
    <t>Single Brick Flat Soling of picked jhama bricks including ramming and dressing bed to proper level and filling joints with local sand.</t>
  </si>
  <si>
    <t>Labour for dismantling the necessary bases of R.C. or wooden railing post for taking out the damaged posts (scattered job)</t>
  </si>
  <si>
    <t>Brick work with 1st class bricks in cement mortar (1:6)
(a) In foundation and plinth</t>
  </si>
  <si>
    <t>Brick work with 1st class bricks in cement mortar (1:6)
(b) In superstructure, ground floor</t>
  </si>
  <si>
    <t>125 mm. thick brick work with 1st class bricks in cement mortar (1:4) in ground floor.</t>
  </si>
  <si>
    <t>Ordinary Cement concrete (mix 1:2:4) with graded stone chips (20 mm nominal size) excluding shuttering and reinforcement,if any, in ground floor as per relevant IS codes.
a) Pakur Variety</t>
  </si>
  <si>
    <t>Ordinary Cement concrete (mix 1:1.5:3) with graded stone chips (20 mm nominal size) excluding shuttering and reinforcement if any, in ground floor as per relevant IS codes.
(i) Pakur Variety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</si>
  <si>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(c) Steel shuttering or 9 to 12 mm thick approved quality ply board shuttering in any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</si>
  <si>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II. JSW/JSPL/SHYAM/ SRMB/BMASL/ELECROSTEEL/SSL</t>
  </si>
  <si>
    <t>MT.</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</si>
  <si>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</si>
  <si>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</si>
  <si>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</si>
  <si>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</si>
  <si>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 25 mm. thick</t>
  </si>
  <si>
    <t>Repairing cracks in floor with cement mortar (1:2) with necessary pigment to match with existing works, including prior cutting and cleaning the cracks as directed.</t>
  </si>
  <si>
    <t>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</si>
  <si>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</si>
  <si>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t>
  </si>
  <si>
    <t>M.S. structural works in roof trusses with tubular sections conforming to IS: 806-1968 &amp; IS: 1161- 1998 cnnected to one another with bracket, gusset cleats as per design, direction of Engineer-in-charge complete including cutting to requisite size, fabrication with necessary metal arc welding conforming to IS: 816- 1969 &amp; IS: 9595 using electrodes of approved make and brand conforming to IS:814- 2004,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</si>
  <si>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Sq.M</t>
  </si>
  <si>
    <t>Galvanised iron sheet ridging fitted with necessary bolts, screws, washers etc complete.(225mm end lapping)
(B) 450 mm lapping each way
(b) With 0.80 mm sheet</t>
  </si>
  <si>
    <t>Metre</t>
  </si>
  <si>
    <t>Galvanised iron sheet eaves gutter fitted and fixed with necessary  50 mm X 6 mm M.S flat bar clamps bent to design, bolts, nuts, washers etc. complete. Eaves gutter made of 0.63 mm. sheets.(300mm End lapping)
(b) 300 mm. wide gutter</t>
  </si>
  <si>
    <t>Fitting and fixing old pieces of asbestos, G.C.I. or C.I. sheets or plain sheets including closing old holes with washers and sheet-bolts and nuts, etc. and including fixing the same supporting frame with necessary hook-bolts, washers, putty etc. (excluding cost of sheets). (Payment to be made on area of finished work.)
(ii) With all new fittings including the cost thereof.
(a) In roof</t>
  </si>
  <si>
    <t>Stopping roof leakages in C.I. or G.C.I. or asbestos roofing.
(iii) Closing holes in C.I. or G.C.I. or asbestos roofing with sheet bolt, limpet and bitumen washers, putty etc.</t>
  </si>
  <si>
    <t>Welding in M.S. structural work with gas or electric:
(a) Tack weld</t>
  </si>
  <si>
    <t>Taking out M.S. or W.I. Grills from wooden frame including cutting lugs from masonry wall and refitting the same and mending good damages after repairs. (Excluding the cost of necessary repair of damages) or doing any other necessary works.</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</si>
  <si>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</si>
  <si>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</si>
  <si>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</si>
  <si>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Wood work in door and window frame fitted and fixed in position complete including a protective coat of painting at the contact surface of the frame exluding cost of concrete, Iron Butt Hinges and M.S clamps. (The quantum should be correted upto three decimals).
(d) Sal : Local.</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</si>
  <si>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(iii) 35mm thick shutters with 19mm thick panel of size 30 to 45 cm.
(a) Ordinary Teak Wood.</t>
  </si>
  <si>
    <t>Removing loose scales, blisters etc. from old painted surface and thoroughly smoothening the surface to make the same suitable for receiving fresh coat of paint.</t>
  </si>
  <si>
    <t>Removing old paint from blistered painted surface of steel or other metal by chipping including scraping and cleaning and exposing the original surface</t>
  </si>
  <si>
    <t>Removing thick layers of paint from heavily cracked and blistered painted surface of timber by careful burning with blow lamp including smoothening exposed surface of timber with pumice stone or glass and preparing the same for fresh treatment.</t>
  </si>
  <si>
    <t>(A) Providing and fixing of false ceiling with powder coated exposed G.I. grid suspension system (E-Grid T 2430 or equivalent load carrying capacity with mid span deflection not exceeding 1/360 span with hanger spacing of 1200mm c/c) consisting of Main Runner 3600 mm long, Cross Tee 1200 mm / 600 mm long and Wall Angle. The Wall Angle shall be fixed on PVC Dash Fasteners on theperimeter of the wall by steel screws with distance 300mm c/c. The Main Runners to be placed @ 1200 mm. The Cross Tee 1200mm will be inserted in the pre-cut slots of Main Runner at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6 mm thick High Pressure Steam Cured Non Asbestos Fibre Cement Standard Ceiling Board (Density &gt; 1300 Kg/m3) of size 595 mm X 595 mm, conforming IS 14862 &amp; Type B Category III of ISO 8336, tested as per AS-1530 part 3 &amp; BS-476 Part 4,5,6,7 &amp; 8, should be placed in the Grid module to form a False Ceiling. All complete as per the drawing &amp; directions of Engineer-in-charge.
In ground floor.
False Ceiling (with 6mm thick Fibre Cement Standard Ceiling Board and E-Grid
T-2430).</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</si>
  <si>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</si>
  <si>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OUTSDE
Ground Floor </t>
  </si>
  <si>
    <t>Net Cement Punning above 1.5mm thick in Wall dado,Window Sill Floor and Drain etc Note Cement 0.152 cum 100 Sqmts</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</si>
  <si>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</si>
  <si>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</si>
  <si>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</si>
  <si>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</si>
  <si>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 xml:space="preserve">Cement washing including cleaning and smoothening surface thoroughly (cement to be used @15 kg./100 sq.m. of surface for one coat and @25 kg./100 sq.m of surface for two coats):
External surface (Ground floor)
(a) One coat
Ground Floor </t>
  </si>
  <si>
    <t>Applying decorative cement based paint of approved quality after preparing the surface including scraping the same thoroughly (plastered or concrete surface) as per manufacturer's specification.
In Ground floor:
(i) One coat on old surface.</t>
  </si>
  <si>
    <t>White washing including cleaning and smoothening surface thoroughly.
All floors :
(b) Two coats (to be done on specific instruction).</t>
  </si>
  <si>
    <t>Supplying, fitting and fixing M.S. clamps for door and window frame made of flat bent bar, end bifurcated with necessary screws etc. by cement concrete(1:2:4) as per direction. (Cost of concrete will be paid separately)
(b) 40mm X 6mm, 200mm Length</t>
  </si>
  <si>
    <t>Iron butt hinges of approved quality fitted and fixed with steelscrews, with ISI mark.
(vi) 100mm. X 50mm. X 1.25mm.</t>
  </si>
  <si>
    <t xml:space="preserve">i) Iron hasp bolt of approved quality fitted and fixed complete (oxidised) with 16mm dia rod with centre bolt and round fitting.
(b) 250mm long.
</t>
  </si>
  <si>
    <t>(ii) Door stopper (Anodised aluminium)</t>
  </si>
  <si>
    <t>Anodised aluminium barrel / tower / socket bolt (full covered) of approved manufactured from extruded section conforming to I.S. 204/74 fitted and fixed with cadmium plated screws:
(iv) 150mm long x 10mm dia. bolt.</t>
  </si>
  <si>
    <t>Anodised aluminium barrel / tower / socket bolt (full covered) of approved manufactured from extruded section conforming to I.S. 204/74 fitted and fixed with cadmium plated screws:
(ix) 300mm long x 10mm dia. bolt.</t>
  </si>
  <si>
    <t>Anodised aliminium D-type handle of approved quality manufactured from extruded section conforming to I.S. specification (I.S. 230/72) fitted and fixed complete:
(a) With continuous plate base (Hexagonal/ Round rod)
(vi) 150 mm grip x 10 mm dia rod.</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</si>
  <si>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</si>
  <si>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Ground Floor</t>
  </si>
  <si>
    <r>
      <t xml:space="preserve">Sanitary &amp; Plumbing Works
</t>
    </r>
    <r>
      <rPr>
        <sz val="11"/>
        <rFont val="Arial"/>
        <family val="2"/>
      </rPr>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25 mm
</t>
    </r>
  </si>
  <si>
    <t>metre</t>
  </si>
  <si>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32 mm
</t>
  </si>
  <si>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40 mm
</t>
  </si>
  <si>
    <t>(c)(i) Chromium plated  angular stop cock with wall flange (Equivalent to Code No. 5053 &amp; Model- Florentine of Jaguar or similar brand)</t>
  </si>
  <si>
    <t>Supply of UPVC pipes (B Type) &amp; fittings conforming to IS-13592-1992
(A) (i) Single Socketed 3 Meter Length
(b) 110 mm</t>
  </si>
  <si>
    <t>Supply of UPVC pipes (B Type) &amp; fittings conforming to IS-13592-1992
(ii) Double Socketed 3 Meter Length
(b) 110 mm</t>
  </si>
  <si>
    <t>Supply of UPVC pipes (B Type) &amp; fittings conforming to IS-13592-1992
(B) Fittings
(i) Coupler
(b) 110 mm</t>
  </si>
  <si>
    <t>Supply of UPVC pipes (B Type) &amp; fittings conforming to IS-13592-1992
(B) Fittings
(ii) Plain Tee
(b) 110 mm</t>
  </si>
  <si>
    <t>Supply of UPVC pipes (B Type) &amp; fittings conforming to IS-13592-1992
(B) Fittings
xi) Door Bend (T.S.)
(b) 110 mm</t>
  </si>
  <si>
    <t>Supply of UPVC pipes (B Type) &amp; fittings conforming to IS-13592-1992
(B) Fittings
ix) Bend 45º
(b) 110 mm</t>
  </si>
  <si>
    <t>Supply of UPVC pipes (B Type) &amp; fittings conforming to IS-13592-1992
(B) Fittings
x) Bend 87.5º
(b) 110 mm</t>
  </si>
  <si>
    <t>Supply of UPVC pipes (B Type) &amp; fittings conforming to IS-13592-1992
(B) Fittings
xv) Vent Cowl
(b) 110 mm</t>
  </si>
  <si>
    <t>Supply of UPVC pipes (B Type) &amp; fittings conforming to IS-13592-1992
(B) Fittings
xvi) Pipe Clip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</si>
  <si>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</si>
  <si>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</si>
  <si>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(iv) For 50 users
A) With Pakur variety. (SAIL/TATA/RINL)</t>
  </si>
  <si>
    <t>Construction of circular soak well 2.5 Mtr. deep in all types of sandy soils with dry brick work upto 1.6 Mtr. from the bottom having 150 mm intermediate cement brick work (1:4) band all round and cement brick work (1:4) upto 0.90 Mtr. from top with 20mm thick cement plastering (1:4) to inside face upto the depth of cement brick work, 15mm thick cement plaster (1:4) on outer face from top of the well upto G.L. and 6 mm thick cement plaster (1:4) on top of the R.C.C. cover slab including filling bottom 1.00 Mtr.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</si>
  <si>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r>
      <rPr>
        <b/>
        <sz val="12"/>
        <rFont val="Arial"/>
        <family val="2"/>
      </rPr>
      <t>Electrical Works (Schedule Items)</t>
    </r>
    <r>
      <rPr>
        <sz val="11"/>
        <rFont val="Arial"/>
        <family val="2"/>
      </rPr>
      <t xml:space="preserve">
Supply &amp; fixing 415 volt 63 A TPN switch in S.S. enclosure with HRC fuses onLS &amp; NL to be fixed on angle frame on wall including earthing attachment.(LT/Seimens)</t>
    </r>
  </si>
  <si>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b))6 to 32 A range SP MCB.                  --- 12 Nos.</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</si>
  <si>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</si>
  <si>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drawing  PVC insulated (FR) Copper wire through alkathene pipe recessed in wall &amp; mending good the damages.
2x84/0.3 (6 sqmm) + 1x56/0.3 (4 sqmm) as ECC(TPN)</t>
  </si>
  <si>
    <t>Supply &amp; drawing  PVC insulated (FR) Copper wire through alkathene pipe recessed in wall &amp; mending good the damages.
b) 2 X 4 + 1 X 2.5 Sqmm.(SPN)</t>
  </si>
  <si>
    <t>Supply &amp; drawing  PVC insulated (FR) Copper wire through alkathene pipe recessed in wall &amp; mending good the damages.
d) 3 x 1.5 sq mm</t>
  </si>
  <si>
    <r>
      <t xml:space="preserve">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 </t>
    </r>
    <r>
      <rPr>
        <b/>
        <sz val="11"/>
        <rFont val="Arial"/>
        <family val="2"/>
      </rPr>
      <t>(Ave. run 8 mtr.)</t>
    </r>
  </si>
  <si>
    <t xml:space="preserve">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
</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</si>
  <si>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</si>
  <si>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</si>
  <si>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</si>
  <si>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</si>
  <si>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</si>
  <si>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Item</t>
  </si>
  <si>
    <t xml:space="preserve">Supply  2' single LED type tube light   fitting complete with all acessaries directly on ceiling  with HW round block &amp; suitable size of MS fastener (Crompton, cat no - LCTL-9-CDL)     </t>
  </si>
  <si>
    <t xml:space="preserve">Supply  4' single LED type tube light   fitting complete with all acessaries directly on ceiling  with HW round block &amp; suitable size of MS fastener (Crompton, cat no - IGP131LT8-16, LTT8-20)     </t>
  </si>
  <si>
    <t>Supply &amp; fixing  9W LED night Lamp (Crompton/Philps) for batten light points</t>
  </si>
  <si>
    <t>Takendown, washing, cleaning including repairing of A.C ceiling Fan, after dismantling part by part cleaning and greasing ball bearing and changing split pin / jum nut/incl.S&amp;F ball bearing / condenser etc. as and when require &amp; incl.Refixing the same in position.</t>
  </si>
  <si>
    <r>
      <rPr>
        <b/>
        <sz val="11"/>
        <rFont val="Arial"/>
        <family val="2"/>
      </rPr>
      <t>STREET LIGHT</t>
    </r>
    <r>
      <rPr>
        <sz val="11"/>
        <rFont val="Arial"/>
        <family val="2"/>
      </rPr>
      <t xml:space="preserve">
Supply of 30 W LED LIGHT (Makes-Philips/Crompton, LSTS-30-CDL)</t>
    </r>
  </si>
  <si>
    <r>
      <rPr>
        <b/>
        <sz val="11"/>
        <rFont val="Arial"/>
        <family val="2"/>
      </rPr>
      <t>Civil Works</t>
    </r>
    <r>
      <rPr>
        <sz val="11"/>
        <rFont val="Arial"/>
        <family val="2"/>
      </rPr>
      <t xml:space="preserve">
Dismantling all types of masonry excepting cement concrete plain or reinforced, stacking serviceable materials at site and removing rubbish as directed within a lead of 75 m.
a) In ground floor including roof.</t>
    </r>
  </si>
  <si>
    <t>Removal of rubbish,earth etc. from the working site and disposal of the same beyond the compound, in conformity with the Municipal / Corporation Rules for such disposal, loading into truck and cleaning the site in all respect as per direction of Engineer in charge</t>
  </si>
  <si>
    <t>Brick work with 1st class bricks in cement mortar (1:6)
1st FLOOR</t>
  </si>
  <si>
    <t>Brick work with 1st class bricks in cement mortar (1:6)
2nd FLOOR</t>
  </si>
  <si>
    <t>Brick work with 1st class bricks in cement mortar (1:6)
3rd FLOOR</t>
  </si>
  <si>
    <t>Making one set of scaffolding only for replacing glass panels, painting, uprooting plant and another repairing works of building and S&amp;P works for external works only with 10 cm. dia bamboo as main posts at the rate of 1 Mtr. centre to centre and 7.5 cm. dia bamboo ties @ 0.75 Mtr.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a) 3.90 Mtr. height</t>
  </si>
  <si>
    <t>Making one set of scaffolding only for replacing glass panels, painting, uprooting plant and another repairing works of building and S&amp;P works for external works only with 10 cm. dia bamboo as main posts at the rate of 1 Mtr. centre to centre and 7.5 cm. dia bamboo ties @ 0.75 Mtr.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b) Extra for additional 3.6 height or part thereof</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</si>
  <si>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(c) Steel shuttering or 9 to 12 mm thick approved quality ply board shuttering in any concrete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</si>
  <si>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OUTSDE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</si>
  <si>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OUTSDE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</si>
  <si>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</si>
  <si>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</si>
  <si>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</si>
  <si>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morter, (b) 10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</si>
  <si>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morter, (b) 10 mm thick plaster.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</si>
  <si>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morter, (b) 10 mm thick plaster.
2nd Floor</t>
  </si>
  <si>
    <t>Net Cement Punning above 1.5mm thick in Wall dado,Window Sill Floor and Drain etc Note Cement 0.152 cum 100 SqMts</t>
  </si>
  <si>
    <t xml:space="preserve">Cement washing including cleaning and smoothening surface thoroughly (cement to be used @15 kg./100 sq.m. of surface for one coat and @25 kg./100 sq.m of surface for two coats):
External surface (Ground floor)
(a) Two coat
</t>
  </si>
  <si>
    <t xml:space="preserve">Cement washing including cleaning and smoothening surface thoroughly (cement to be used @15 kg./100 sq.m. of surface for one coat and @25 kg./100 sq.m of surface for two coats):
External surface (Ground floor)
(a) Two coat
Ground Floor </t>
  </si>
  <si>
    <t>Cement washing including cleaning and smoothening surface thoroughly (cement to be used @15 kg./100 sq.m. of surface for one coat and @25 kg./100 sq.m of surface for two coats):
External surface (Ground floor)
(a) Two coat
1st FLOOR</t>
  </si>
  <si>
    <t>Cement washing including cleaning and smoothening surface thoroughly (cement to be used @15 kg./100 sq.m. of surface for one coat and @25 kg./100 sq.m of surface for two coats):
External surface (Ground floor)
(a) Two coat
2nd FLOOR</t>
  </si>
  <si>
    <t>Cement washing including cleaning and smoothening surface thoroughly (cement to be used @15 kg./100 sq.m. of surface for one coat and @25 kg./100 sq.m of surface for two coats):
External surface (Ground floor)
(a) Two coat
3rd FLOOR</t>
  </si>
  <si>
    <t xml:space="preserve">Applying decorative cement based paint of approved quality after preparing the surface including scraping the same thoroughly (plastered or concrete surface) as per manufacturer's specification.
(i) One coat on old surface.
Ground Floor </t>
  </si>
  <si>
    <t>Applying decorative cement based paint of approved quality after preparing the surface including scraping the same thoroughly (plastered or concrete surface) as per manufacturer's specification.
(i) One coat on old surface.
1st FLOOR</t>
  </si>
  <si>
    <t>Applying decorative cement based paint of approved quality after preparing the surface including scraping the same thoroughly (plastered or concrete surface) as per manufacturer's specification.
(i) One coat on old surface.
2nd FLOOR</t>
  </si>
  <si>
    <t>Applying decorative cement based paint of approved quality after preparing the surface including scraping the same thoroughly (plastered or concrete surface) as per manufacturer's specification.
(i) One coat on old surface.
3rd FLOOR</t>
  </si>
  <si>
    <t>White washing including cleaning and smoothening surface thoroughly. 
All floors :
(b) Two coats (to be done on specific instruction).</t>
  </si>
  <si>
    <t>Supplying, fitting and fixing M.S. clamps for door and window frame made of flat bent bar, end bifurcated with necessary screws etc. by cement concrete(1:2:4) as per direction. (Cost of concrete will be paid separately)
(a) 40mm X 6mm, 200mm Length</t>
  </si>
  <si>
    <t>Renewing worn putty of glass panes:
(b) Panes exceeding 0.2 Sq.m but not exceeding 0.5 Sq.m</t>
  </si>
  <si>
    <t>Supplying best Indian sheet glass panes set in putty and fitted and fixed with nails and putty complete. (In all floors for internal wall &amp; upto 6 m height for external wall)
(i) 3 mm thick (weighing 7.4 kg/Sq.m)</t>
  </si>
  <si>
    <t>Supplying best Indian sheet glass panes set in putty and fitted and fixed with nails and putty complete. (In all floors for internal wall &amp; upto 6 m height for external wall)
(i) 4 mm thick (weighing 7.4 kg/Sq.m)</t>
  </si>
  <si>
    <t>Extra for fixing glass panes in steel window.</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</si>
  <si>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a) 2- track sliding window
i) Bottom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</si>
  <si>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a) 2-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</si>
  <si>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b) 3-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</si>
  <si>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b) 3- track sliding window
i) Bottom frame</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</si>
  <si>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d) Shutter for all track sliding window.
i) Bottom &amp; Top member.
</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</si>
  <si>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d) Shutter for all track sliding window.
ii) Style side member. 
</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</si>
  <si>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d) Shutter for all track sliding window.
iii) Interlock member.
</t>
  </si>
  <si>
    <t xml:space="preserve">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l) Rimless door.
i) Top &amp; bottom rail
</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</si>
  <si>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i ) 2 track sliding window.</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</si>
  <si>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ii ) 3 /4 track sliding window.</t>
  </si>
  <si>
    <t>Supplying heavy duty hydraulic double action floor spring along with top pin/set of pivots conforming to IS: 6315 or any approved make as per direction of Engineer in charge.</t>
  </si>
  <si>
    <t>Each Set</t>
  </si>
  <si>
    <t>Supplying PVC rollers for sliding windows as per direction of Engineer in charge.</t>
  </si>
  <si>
    <t xml:space="preserve">Supplying EPDM gusket of approved make and brand as per direction of Engineer in charge.
i) For sliding windows
a) ' T' shaped EPDM gasket for frames. r sliding windows
</t>
  </si>
  <si>
    <t>Supplying EPDM gusket of approved make and brand as per direction of Engineer in charge.
i) For sliding windows
b) 'U' shaped EPDM gasket for frames.</t>
  </si>
  <si>
    <t>Supplying bubble free float glass of approved make and brand conforming to IS: 2835-1987.
i) 4mm thick clear glass.</t>
  </si>
  <si>
    <t>Supplying bubble free float glass of approved make and brand conforming to IS: 2835-1987.
xiii) 12mm thick cleared toughened glass coforming to IS: 2553-1992 (Part-II)</t>
  </si>
  <si>
    <r>
      <rPr>
        <b/>
        <sz val="11"/>
        <rFont val="Arial"/>
        <family val="2"/>
      </rPr>
      <t>Sanitary &amp; Plumbing Works</t>
    </r>
    <r>
      <rPr>
        <sz val="11"/>
        <rFont val="Arial"/>
        <family val="2"/>
      </rPr>
      <t xml:space="preserve">
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linemeasurements of total pipe line including all specials. No separate payment will be made for accesories, specials. Payment for painting will be made seperately)
(a) For Exposed Work
PVC Pipes
(Dia) 25 mm</t>
    </r>
  </si>
  <si>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linemeasurements of total pipe line including all specials. No separate payment will be made for accesories, specials. Payment for painting will be made seperately)
(a) For Exposed Work
PVC Pipes
(Dia) 32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</si>
  <si>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linemeasurements of total pipe line including all specials. No separate payment will be made for accesories, specials. Payment for painting will be made seperately)
(a) For Exposed Work
PVC Pipes
(Dia) 40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</si>
  <si>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</si>
  <si>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25 mm</t>
  </si>
  <si>
    <t>PTMT overhead shower ( Prayag or equivalent)
(i) 75 mm round</t>
  </si>
  <si>
    <t>Supplying, fitting and fixing bib cock or stop cock.
(e) PTMT (Polytetra Bib Cock / Stop Cock ( Prayag or equivalent)
15 mm</t>
  </si>
  <si>
    <t>Supplying, fitting and fixing bib cock or stop cock.
c)(i) Chromium plated  angular stop cock with wall flange (Equivalent to Code No. 5053 &amp; Model- Florentine of Jaguar or similar brand)</t>
  </si>
  <si>
    <t>Supplying, fitting and fixing Shallow water closet Indian pattern (I.P.W.C.) of approved make in white vitreous chinaware in position (excluding cost of
concrete for fixing).
(i) 580 mm long</t>
  </si>
  <si>
    <t>Supplying,fitting and fixing approved brand 32 mm dia.P.V.C. waste pipe, with PVC coupling at one end fitted with necessary clamps.                                           (iv) 1050 mm long</t>
  </si>
  <si>
    <t>Supplying, fitting and fixing C.I. round grating.                  
(i) 100 mm</t>
  </si>
  <si>
    <t>Supplying, fitting and fixing towel rail with two brackets.
(ii) 25 mm dia. and 600 mm long</t>
  </si>
  <si>
    <t xml:space="preserve">Supplying P.V.C. water storage tank of approved quality with closed top with lid (Black) - Multilayer                                  
(a) 2000 litre capacity
</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</si>
  <si>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</si>
  <si>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Flat back urinal (half stall urinal) in white vitreous chinaware of approved make in position with brass screws on 75 mm X 75 mm X 75 mm wooden blocks complete.                                                              (i) 635 mm X 395 mm X 420 mm</t>
  </si>
  <si>
    <t>Supplying, fitting and fixing urinal flush pipe fittings of approved brand.
(a) C.P. urinal flush pipe fittings range of one</t>
  </si>
  <si>
    <t>Supplying, fitting and fixing porcelain partition wall of approved make of size 618 mm X 310 mm complete in all respect.</t>
  </si>
  <si>
    <t>Supplying, fitting and fixing liquid soap container.
(b) PTMT(Prayag or equivalent)</t>
  </si>
  <si>
    <t>Supplying, fitting and fixing soap holder.
(a) PTMT (Prayag or equivalent)</t>
  </si>
  <si>
    <t xml:space="preserve">Supply of UPVC pipes (B Type) &amp; fittings conforming to IS-13592-1992
(B) Fittings
(i) Coupler
(b) 110 mm
</t>
  </si>
  <si>
    <t xml:space="preserve">Supply of UPVC pipes (B Type) &amp; fittings conforming to IS-13592-1992
(B) Fittings
(ii) Plain Tee
(b) 110 mm
</t>
  </si>
  <si>
    <t xml:space="preserve">Supply of UPVC pipes (B Type) &amp; fittings conforming to IS-13592-1992
(B) Fittings
(iii) Door Tee
(b) 110 mm
</t>
  </si>
  <si>
    <t xml:space="preserve">Supply of UPVC pipes (B Type) &amp; fittings conforming to IS-13592-1992
(B) Fittings
(ii) Plain Tee
(c) 160 mm
</t>
  </si>
  <si>
    <t xml:space="preserve">Supply of UPVC pipes (B Type) &amp; fittings conforming to IS-13592-1992
(B) Fittings
(i) Coupler
(c) 160 mm
</t>
  </si>
  <si>
    <t xml:space="preserve">Supply of UPVC pipes (B Type) &amp; fittings conforming to IS-13592-1992
(B) Fittings
(iii) Door Tee
(c) 160 mm
</t>
  </si>
  <si>
    <t xml:space="preserve">Supply of UPVC pipes (B Type) &amp; fittings conforming to IS-13592-1992
(B) Fittings
(v) Plain Y
(b) 110 mm
</t>
  </si>
  <si>
    <t xml:space="preserve">Supply of UPVC pipes (B Type) &amp; fittings conforming to IS-13592-1992
(B) Fittings
(ix) Bend 45º
(b) 110 mm
</t>
  </si>
  <si>
    <t xml:space="preserve">Supply of UPVC pipes (B Type) &amp; fittings conforming to IS-13592-1992
(B) Fittings
(ix) Bend 45º
(c) 160 mm
</t>
  </si>
  <si>
    <t xml:space="preserve">Supply of UPVC pipes (B Type) &amp; fittings conforming to IS-13592-1992
(B) Fittings
x) Bend 87.5º
(c) 160 mm
</t>
  </si>
  <si>
    <t xml:space="preserve">Supply of UPVC pipes (B Type) &amp; fittings conforming to IS-13592-1992
(B) Fittings
x) Bend 87.5º
(b) 110 mm
</t>
  </si>
  <si>
    <t xml:space="preserve">Supply of UPVC pipes (B Type) &amp; fittings conforming to IS-13592-1992
(B) Fittings
xi) Door Bend (T.S.)
(b) 110 mm
</t>
  </si>
  <si>
    <t xml:space="preserve">Supply of UPVC pipes (B Type) &amp; fittings conforming to IS-13592-1992
(B) Fittings
xv) Vent Cowl
(b) 110 mm
</t>
  </si>
  <si>
    <t xml:space="preserve">Supply of UPVC pipes (B Type) &amp; fittings conforming to IS-13592-1992
(B) Fittings
xv) Vent Cowl
(c) 160 mm
</t>
  </si>
  <si>
    <t xml:space="preserve">Supply of UPVC pipes (B Type) &amp; fittings conforming to IS-13592-1992
(B) Fittings
xvi) Pipe Clip
(c) 160 mm
</t>
  </si>
  <si>
    <t xml:space="preserve">Supply of UPVC pipes (B Type) &amp; fittings conforming to IS-13592-1992
(B) Fittings
xvi) Pipe Clip
(b) 110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</si>
  <si>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</si>
  <si>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dia.</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</si>
  <si>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dia.</t>
  </si>
  <si>
    <t>Removing sludge from septic tank, soak well etc. by methor labour including disposal of the same outside the compound as directed.
(c) Upto 50 users:-
(ii) Beyond a lead of 150 metre and outside the Municipal limit</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</si>
  <si>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</si>
  <si>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1st FLOOR</t>
  </si>
  <si>
    <r>
      <rPr>
        <b/>
        <sz val="11"/>
        <rFont val="Arial"/>
        <family val="2"/>
      </rPr>
      <t>Electrical Works (Schedule Items)</t>
    </r>
    <r>
      <rPr>
        <sz val="11"/>
        <rFont val="Arial"/>
        <family val="2"/>
      </rPr>
      <t xml:space="preserve">
Supply &amp; fixing 415 volt 125 A TPN switch in S.S. enclosure with HRC fuses onLS &amp; NL to be fixed on angle frame on wall including earthing attachment.(LT/Seimens)</t>
    </r>
  </si>
  <si>
    <t>Supply &amp; fixing SPN MCB DB (2+12) WAY (Make legrand/ Seimens/ABB) with S.S. Enclosure(Legrand cat no - 607712) concealed in wall after cutting wall &amp; mending good the damages &amp; earthing attachment comprising with the following:                                                                                             a) 40 A DP isolator - 1 No.                               
b) 6 to 16 A range SPMCB - 12 Nos.</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</si>
  <si>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</si>
  <si>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</si>
  <si>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Washing and cleaning with oxalic acid powder using 33 gms./sq.m.
(b) Floor/ dado other than marble</t>
  </si>
  <si>
    <t>M.S. structural works in roof trusses with tubular sections conforming to IS: 806-1968 &amp; IS: 1161- 1998 cnnected to one another with bracket, gusset cleats as per design, direction of Engineer-in-charge complete including cutting to requisite size, fabrication with necessary metal arc welding conforming to IS: 816- 1969 &amp; IS: 9595 using electrodes of approved make and brand conforming to IS:814- 2004,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</si>
  <si>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Galvanised corrugated iron sheet work (excluding thesupporting frame work) fitted and fixed with 10 mm. dia J or L hook-bolts, limpet and bitumen washers and putty complete with 150 mm. end lap and one corrugation minimum side lap.
(Payment to be made on area of finished work)(GCI sheet to be supplied by contractor)
(i) In Roof:-
b) With 0.80 mm thick sheet</t>
  </si>
  <si>
    <t>Galvanised iron sheet ridging fitted with necessary bolts, screws, washers etc complete.(225mm end lapping)
(B) 450 mm lapping Each way
(b) With 0.80 mm sheet</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</si>
  <si>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(iii) 35mm thick shutters with 19mm thick panel of size 30 to 45 cm.
(a) Ordinary Teak Wood.</t>
  </si>
  <si>
    <t>(A) Providing and fixing of false ceiling with powder coated exposed G.I. grid suspension system (E-Grid T 2430 or equivalent load carrying capacity with mid span deflection not exceeding 1/360 span with hanger spacing of 1200mm c/c) consisting of Main Runner 3600 mm long, Cross Tee 1200 mm / 600 mm long and Wall Angle. The Wall Angle shall be fixed on PVC Dash Fasteners on theperimeter of the wall by steel screws with distance 300mm c/c. The Main Runners to be placed @ 1200 mm. The Cross Tee 1200mm will be inserted in the pre-cut slots of Main Runner at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6 mm thick High Pressure Steam Cured Non Asbestos Fibre Cement Standard Ceiling Board (Density &gt; 1300 Kg/m3) of size 595 mm X 595 mm, conforming IS 14862 &amp; Type B Category III of ISO 8336, tested as per AS-1530 part 3 &amp; BS-476 Part 4,5,6,7 &amp; 8, should be placed in the Grid module to form a False Ceiling. All complete as per the drawing &amp; directions of Engineer-in-charge.
In ground floor.
False Ceiling (with 6mm thick Fibre Cement Standard Ceiling Board and E-Grid T-2430).</t>
  </si>
  <si>
    <t xml:space="preserve">Supplying best Indian sheet glass panes set in putty and fitted and fixed with nails and putty complete. (In all floors for internal wall &amp; upto 6 m height for external wall)
(i) 4 mm thick </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</si>
  <si>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32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</si>
  <si>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40 mm</t>
  </si>
  <si>
    <r>
      <rPr>
        <b/>
        <sz val="11"/>
        <rFont val="Arial"/>
        <family val="2"/>
      </rPr>
      <t>Sanitary &amp; Plumbing Works</t>
    </r>
    <r>
      <rPr>
        <sz val="11"/>
        <rFont val="Arial"/>
        <family val="2"/>
      </rPr>
      <t xml:space="preserve">
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25 mm</t>
    </r>
  </si>
  <si>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</si>
  <si>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25 mm</t>
  </si>
  <si>
    <t>Supplying, fitting and fixing bib cock or stop cock.
(c)(i) Chromium plated  angular stop cock with wall flange (Equivalent to Code No. 5053 &amp; Model- Florentine of Jaguar or similar brand)</t>
  </si>
  <si>
    <t>Supplying P.V.C. water storage tank of approved quality with closed top with lid (Black) - Multilayer
(a) 500 litre capacity</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</si>
  <si>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t>
  </si>
  <si>
    <t>Supply of UPVC pipes (B Type) &amp; fittings conforming to IS-13592-1992
(A) (ii) Double Socketed 3 Meter Length
(b) 110 mm</t>
  </si>
  <si>
    <t>Supply of UPVC pipes (B Type) &amp; fittings conforming to IS-13592-1992
(B) Fittings
(iii) Door Tee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</si>
  <si>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Engineerin- charge. (Payment will be made on centre line measurement of the total pipeline including specials.
(A) Above ground
(ii) 110 mm dia.</t>
  </si>
  <si>
    <r>
      <rPr>
        <b/>
        <sz val="11"/>
        <rFont val="Arial"/>
        <family val="2"/>
      </rPr>
      <t>Electrical Works (Schedule Items)</t>
    </r>
    <r>
      <rPr>
        <sz val="11"/>
        <rFont val="Arial"/>
        <family val="2"/>
      </rPr>
      <t xml:space="preserve">
Supply &amp; fixing 415 volt 63 A TPN switch in S.S. enclosure with HRC fuses onLS &amp; NL to be fixed on angle frame on wall including earthing attachment.(LT/Seimens)</t>
    </r>
  </si>
  <si>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b))6 to 32 A range SP MCB.                  --- 12 Nos.</t>
  </si>
  <si>
    <t>Supply &amp; fixing SPN MCB DB (2+12) WAY (Make legrand/ Seimens/ABB) with S.S. Enclosure(Legrand cat no - 607712) concealed in wall after cutting wall &amp; mending good the damages &amp; earthing attachment comprising with the following:                                                                                             a) 40 A DP isolator - 1 No.                             
b) 6 to 16 A range SPMCB - 12 Nos.</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</si>
  <si>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10 mtr.)</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</si>
  <si>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</si>
  <si>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</si>
  <si>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 xml:space="preserve">Supply  4' single LED type tube light   fitting complete with all acessaries directly on ceiling  with HW round block &amp; suitable size of MS fastener (Crompton, cat no - IGP131LT8-16, LLT8-20)     </t>
  </si>
  <si>
    <t>Supply of 225 mm (9") sweep heavy duty exhaust fan (make EPC/ Crompton as approved by EIC)</t>
  </si>
  <si>
    <t>Supply &amp; fixing SPN MCB DB (2+12) WAY (Make legrand/ Seimens/ABB) with S.S. Enclosure(Legrand cat no - 607712) concealed in wall after cutting wall &amp; mending good the damages &amp; earthing attachment comprising with the following:   
a) 40 A DP isolator - 1 No.
b) 6 to 16 A range SPMCB - 12 Nos.</t>
  </si>
  <si>
    <r>
      <rPr>
        <b/>
        <sz val="11"/>
        <rFont val="Arial"/>
        <family val="2"/>
      </rPr>
      <t>Electrical Works (Non-Schedule Item)</t>
    </r>
    <r>
      <rPr>
        <sz val="11"/>
        <rFont val="Arial"/>
        <family val="2"/>
      </rPr>
      <t xml:space="preserve">
Dismentalling all existing electrical installation mending good damages and the same to the respective authority as per direction of EIC</t>
    </r>
  </si>
  <si>
    <t>Supply &amp; fixing 4 way double door horizontal TPN MCB DB with SS enclosure (Legrand cat no 607715)(Legrand/Seimens/ABB) concealed in wall after cutting the wall &amp; mending good the damages to original finish with earthing attachment comprising with the following.
a) 125 A Four Pole MCB isolator               -- -1 No. 
b))6 to 32 A range SP MCB.                  --- 12 Nos.</t>
  </si>
  <si>
    <t>Name of Work: Repair, renovation and upgradation of Different Training Building at CIAT Salua (1st Bn., 2nd Bn., 3rd Bn.) in Paschim Medinipur District.</t>
  </si>
  <si>
    <r>
      <rPr>
        <b/>
        <sz val="12"/>
        <rFont val="Arial"/>
        <family val="2"/>
      </rPr>
      <t>Civil Works</t>
    </r>
    <r>
      <rPr>
        <sz val="11"/>
        <rFont val="Arial"/>
        <family val="2"/>
      </rPr>
      <t xml:space="preserve">
(A) Filling in foundation or plinth by silver sand in layers not exceeding 150 mm as directed and consolidating the same by thorough saturation with water, ramming complete including the cost of supply of sand. (payment to be made on measurement of finished quantity)</t>
    </r>
  </si>
  <si>
    <t>Repairing of Different Training Buildings viz. Old Conference Hall/ Canteen Building, 4 nos. Barrack 1/2, Toilet Block of Barrack 3/4 and Trainers' Barrack at CIAT Salua in Paschim Medinipur.
(1st Bn.)</t>
  </si>
  <si>
    <t>Repairing works of PTS Building-1, 2 &amp; 3, PTS Academic Building and PTS Administrative Building at 2nd Battalion, Salua in Paschim Medinipur District.</t>
  </si>
  <si>
    <t>Repair, Renovation and Upgradation of Different Buildings viz. Head Quarter Barrack -1,2 &amp; 3, Toilet Block-1 &amp;2 of Head Quarter Barrack-1, 2 &amp; 3 at EFR 3rd Bn. In Paschim Medinipur District.</t>
  </si>
  <si>
    <r>
      <rPr>
        <b/>
        <sz val="11"/>
        <rFont val="Arial"/>
        <family val="2"/>
      </rPr>
      <t>Electrical Works (Non-Schedule Items)</t>
    </r>
    <r>
      <rPr>
        <sz val="11"/>
        <rFont val="Arial"/>
        <family val="2"/>
      </rPr>
      <t xml:space="preserve">
Dismentalling all existing electrical installation mending good damages and the same to the respective authority as per direction of EIC</t>
    </r>
  </si>
  <si>
    <t>BI01010001010000000000000515BI0100001495</t>
  </si>
  <si>
    <t>BI01010001010000000000000515BI0100001496</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</si>
  <si>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b) With 0.80 mm thick sheet</t>
  </si>
  <si>
    <t>Renewing galvanised J or L hook-bolt with nut and with necessary limpet and bitumen washers, putty etc. fitted and fixed complete. (Total length of bolt upto 225 mm)
(a) 10 mm dia. bolt</t>
  </si>
  <si>
    <t>Point</t>
  </si>
  <si>
    <t>point</t>
  </si>
  <si>
    <t>Contract No:   WBPHIDCL/Addl.CE/NIT- 39(e)/2019-2020 (3rd Call) For Sl.No.3</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</si>
</sst>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 numFmtId="194" formatCode="[$₹-4009]\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8"/>
      <name val="Arial"/>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1"/>
      <color indexed="16"/>
      <name val="Arial"/>
      <family val="2"/>
    </font>
    <font>
      <sz val="11"/>
      <color indexed="8"/>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1"/>
      <color rgb="FF800000"/>
      <name val="Arial"/>
      <family val="2"/>
    </font>
    <font>
      <sz val="11"/>
      <color rgb="FF000000"/>
      <name val="Arial"/>
      <family val="2"/>
    </font>
    <font>
      <sz val="11"/>
      <color theme="1"/>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8" applyFont="1" applyAlignment="1">
      <alignment vertical="center"/>
      <protection/>
    </xf>
    <xf numFmtId="0" fontId="65" fillId="0" borderId="0" xfId="58" applyFont="1" applyAlignment="1" applyProtection="1">
      <alignment vertical="center"/>
      <protection locked="0"/>
    </xf>
    <xf numFmtId="0" fontId="65" fillId="0" borderId="0" xfId="58" applyFont="1" applyAlignment="1">
      <alignment vertical="center"/>
      <protection/>
    </xf>
    <xf numFmtId="0" fontId="2" fillId="0" borderId="0" xfId="58" applyFont="1" applyAlignment="1">
      <alignment vertical="center"/>
      <protection/>
    </xf>
    <xf numFmtId="0" fontId="4" fillId="0" borderId="0" xfId="58" applyFont="1" applyAlignment="1">
      <alignment horizontal="left"/>
      <protection/>
    </xf>
    <xf numFmtId="0" fontId="66" fillId="0" borderId="0" xfId="58" applyFont="1" applyAlignment="1">
      <alignment horizontal="left"/>
      <protection/>
    </xf>
    <xf numFmtId="0" fontId="3" fillId="0" borderId="0" xfId="58" applyFont="1" applyAlignment="1" applyProtection="1">
      <alignment vertical="center"/>
      <protection locked="0"/>
    </xf>
    <xf numFmtId="0" fontId="65" fillId="0" borderId="0" xfId="58" applyFont="1" applyAlignment="1" applyProtection="1">
      <alignment vertical="center"/>
      <protection locked="0"/>
    </xf>
    <xf numFmtId="0" fontId="65" fillId="0" borderId="0" xfId="58" applyFont="1" applyAlignment="1">
      <alignment vertical="center"/>
      <protection/>
    </xf>
    <xf numFmtId="0" fontId="2" fillId="0" borderId="10" xfId="58" applyFont="1" applyBorder="1" applyAlignment="1">
      <alignment horizontal="center" vertical="top" wrapText="1"/>
      <protection/>
    </xf>
    <xf numFmtId="0" fontId="3" fillId="0" borderId="0" xfId="58" applyFont="1">
      <alignment/>
      <protection/>
    </xf>
    <xf numFmtId="0" fontId="65" fillId="0" borderId="0" xfId="58" applyFont="1">
      <alignment/>
      <protection/>
    </xf>
    <xf numFmtId="0" fontId="2" fillId="0" borderId="11" xfId="58" applyFont="1" applyBorder="1" applyAlignment="1">
      <alignment horizontal="center" vertical="top" wrapText="1"/>
      <protection/>
    </xf>
    <xf numFmtId="0" fontId="3" fillId="0" borderId="0" xfId="58" applyFont="1" applyAlignment="1">
      <alignment vertical="top"/>
      <protection/>
    </xf>
    <xf numFmtId="0" fontId="65" fillId="0" borderId="0" xfId="58" applyFont="1" applyAlignment="1">
      <alignment vertical="top"/>
      <protection/>
    </xf>
    <xf numFmtId="0" fontId="3" fillId="0" borderId="10" xfId="58" applyFont="1" applyBorder="1" applyAlignment="1">
      <alignment vertical="top"/>
      <protection/>
    </xf>
    <xf numFmtId="0" fontId="65" fillId="0" borderId="0" xfId="58" applyFont="1" applyAlignment="1">
      <alignment vertical="top"/>
      <protection/>
    </xf>
    <xf numFmtId="0" fontId="0" fillId="0" borderId="0" xfId="58">
      <alignment/>
      <protection/>
    </xf>
    <xf numFmtId="0" fontId="67" fillId="0" borderId="0" xfId="58" applyFont="1">
      <alignment/>
      <protection/>
    </xf>
    <xf numFmtId="0" fontId="68" fillId="0" borderId="0" xfId="64" applyFont="1" applyAlignment="1">
      <alignment horizontal="center" vertical="center"/>
      <protection/>
    </xf>
    <xf numFmtId="0" fontId="2" fillId="0" borderId="12" xfId="64" applyFont="1" applyBorder="1" applyAlignment="1">
      <alignment horizontal="center" vertical="top" wrapText="1"/>
      <protection/>
    </xf>
    <xf numFmtId="0" fontId="69" fillId="0" borderId="10" xfId="64" applyFont="1" applyBorder="1" applyAlignment="1">
      <alignment vertical="top" wrapText="1"/>
      <protection/>
    </xf>
    <xf numFmtId="0" fontId="3" fillId="0" borderId="11" xfId="64" applyFont="1" applyBorder="1" applyAlignment="1">
      <alignment vertical="top" wrapText="1"/>
      <protection/>
    </xf>
    <xf numFmtId="0" fontId="2" fillId="0" borderId="11" xfId="64" applyFont="1" applyBorder="1" applyAlignment="1">
      <alignment horizontal="left" vertical="top"/>
      <protection/>
    </xf>
    <xf numFmtId="0" fontId="2" fillId="0" borderId="13" xfId="64" applyFont="1" applyBorder="1" applyAlignment="1">
      <alignment horizontal="left" vertical="top"/>
      <protection/>
    </xf>
    <xf numFmtId="0" fontId="3" fillId="0" borderId="14" xfId="64" applyFont="1" applyBorder="1" applyAlignment="1">
      <alignment vertical="top"/>
      <protection/>
    </xf>
    <xf numFmtId="0" fontId="6" fillId="0" borderId="15" xfId="64" applyFont="1" applyBorder="1" applyAlignment="1">
      <alignment vertical="top"/>
      <protection/>
    </xf>
    <xf numFmtId="0" fontId="3" fillId="0" borderId="15" xfId="64" applyFont="1" applyBorder="1" applyAlignment="1">
      <alignment vertical="top"/>
      <protection/>
    </xf>
    <xf numFmtId="0" fontId="70" fillId="33" borderId="10" xfId="64" applyFont="1" applyFill="1" applyBorder="1" applyAlignment="1" applyProtection="1">
      <alignment vertical="center" wrapText="1"/>
      <protection locked="0"/>
    </xf>
    <xf numFmtId="0" fontId="71" fillId="0" borderId="10" xfId="64" applyFont="1" applyBorder="1" applyAlignment="1">
      <alignment vertical="top"/>
      <protection/>
    </xf>
    <xf numFmtId="0" fontId="13" fillId="0" borderId="10" xfId="64" applyFont="1" applyBorder="1" applyAlignment="1" applyProtection="1">
      <alignment vertical="center" wrapText="1"/>
      <protection locked="0"/>
    </xf>
    <xf numFmtId="0" fontId="13" fillId="0" borderId="10" xfId="70" applyNumberFormat="1" applyFont="1" applyBorder="1" applyAlignment="1" applyProtection="1">
      <alignment vertical="center" wrapText="1"/>
      <protection locked="0"/>
    </xf>
    <xf numFmtId="0" fontId="14" fillId="0" borderId="10" xfId="64" applyFont="1" applyBorder="1" applyAlignment="1">
      <alignment vertical="center" wrapText="1"/>
      <protection/>
    </xf>
    <xf numFmtId="0" fontId="11" fillId="0" borderId="0" xfId="64">
      <alignment/>
      <protection/>
    </xf>
    <xf numFmtId="10" fontId="72" fillId="33" borderId="10" xfId="70" applyNumberFormat="1" applyFont="1" applyFill="1" applyBorder="1" applyAlignment="1" applyProtection="1">
      <alignment horizontal="center" vertical="center"/>
      <protection locked="0"/>
    </xf>
    <xf numFmtId="2" fontId="6" fillId="0" borderId="16" xfId="64" applyNumberFormat="1" applyFont="1" applyBorder="1" applyAlignment="1">
      <alignment horizontal="right" vertical="top"/>
      <protection/>
    </xf>
    <xf numFmtId="2" fontId="6" fillId="0" borderId="11" xfId="42" applyNumberFormat="1" applyFont="1" applyBorder="1" applyAlignment="1">
      <alignment vertical="top"/>
    </xf>
    <xf numFmtId="0" fontId="2" fillId="0" borderId="17" xfId="58" applyFont="1" applyBorder="1" applyAlignment="1" applyProtection="1">
      <alignment horizontal="right" vertical="center" readingOrder="1"/>
      <protection locked="0"/>
    </xf>
    <xf numFmtId="0" fontId="2" fillId="0" borderId="18" xfId="58" applyFont="1" applyBorder="1" applyAlignment="1" applyProtection="1">
      <alignment horizontal="center" vertical="center" wrapText="1" readingOrder="1"/>
      <protection locked="0"/>
    </xf>
    <xf numFmtId="0" fontId="2" fillId="0" borderId="11" xfId="58" applyFont="1" applyBorder="1" applyAlignment="1" applyProtection="1">
      <alignment horizontal="center" vertical="center" wrapText="1" readingOrder="1"/>
      <protection locked="0"/>
    </xf>
    <xf numFmtId="0" fontId="2" fillId="0" borderId="19" xfId="64" applyFont="1" applyBorder="1" applyAlignment="1">
      <alignment horizontal="right" vertical="center" readingOrder="1"/>
      <protection/>
    </xf>
    <xf numFmtId="180" fontId="2" fillId="0" borderId="19" xfId="64" applyNumberFormat="1" applyFont="1" applyBorder="1" applyAlignment="1">
      <alignment horizontal="right" vertical="center" readingOrder="1"/>
      <protection/>
    </xf>
    <xf numFmtId="0" fontId="3" fillId="0" borderId="11" xfId="64" applyFont="1" applyBorder="1" applyAlignment="1">
      <alignment vertical="center" wrapText="1" readingOrder="1"/>
      <protection/>
    </xf>
    <xf numFmtId="0" fontId="2" fillId="0" borderId="11" xfId="58" applyFont="1" applyBorder="1" applyAlignment="1" applyProtection="1">
      <alignment horizontal="right" vertical="center" readingOrder="1"/>
      <protection locked="0"/>
    </xf>
    <xf numFmtId="0" fontId="2" fillId="33" borderId="17" xfId="58" applyFont="1" applyFill="1" applyBorder="1" applyAlignment="1" applyProtection="1">
      <alignment horizontal="right" vertical="center" readingOrder="1"/>
      <protection locked="0"/>
    </xf>
    <xf numFmtId="0" fontId="2" fillId="0" borderId="10" xfId="58" applyFont="1" applyBorder="1" applyAlignment="1" applyProtection="1">
      <alignment horizontal="center" vertical="center" wrapText="1" readingOrder="1"/>
      <protection locked="0"/>
    </xf>
    <xf numFmtId="2" fontId="2" fillId="0" borderId="19" xfId="64" applyNumberFormat="1" applyFont="1" applyBorder="1" applyAlignment="1">
      <alignment horizontal="right" vertical="center" readingOrder="1"/>
      <protection/>
    </xf>
    <xf numFmtId="2" fontId="2" fillId="0" borderId="19" xfId="63" applyNumberFormat="1" applyFont="1" applyBorder="1" applyAlignment="1">
      <alignment horizontal="right" vertical="center" readingOrder="1"/>
      <protection/>
    </xf>
    <xf numFmtId="0" fontId="2" fillId="0" borderId="16" xfId="58" applyFont="1" applyBorder="1" applyAlignment="1">
      <alignment horizontal="center" vertical="top" wrapText="1"/>
      <protection/>
    </xf>
    <xf numFmtId="0" fontId="2" fillId="0" borderId="20" xfId="58" applyFont="1" applyBorder="1" applyAlignment="1">
      <alignment horizontal="center" vertical="top" wrapText="1"/>
      <protection/>
    </xf>
    <xf numFmtId="0" fontId="71" fillId="0" borderId="14" xfId="58" applyFont="1" applyBorder="1" applyAlignment="1">
      <alignment vertical="top"/>
      <protection/>
    </xf>
    <xf numFmtId="0" fontId="0" fillId="0" borderId="0" xfId="58">
      <alignment/>
      <protection/>
    </xf>
    <xf numFmtId="2" fontId="3" fillId="0" borderId="0" xfId="58" applyNumberFormat="1" applyFont="1" applyAlignment="1">
      <alignment vertical="top"/>
      <protection/>
    </xf>
    <xf numFmtId="182" fontId="3" fillId="0" borderId="0" xfId="58" applyNumberFormat="1" applyFont="1" applyAlignment="1">
      <alignment vertical="top"/>
      <protection/>
    </xf>
    <xf numFmtId="0" fontId="68" fillId="0" borderId="0" xfId="64" applyFont="1" applyFill="1" applyAlignment="1">
      <alignment horizontal="center" vertical="center"/>
      <protection/>
    </xf>
    <xf numFmtId="0" fontId="3" fillId="0" borderId="13" xfId="64" applyFont="1" applyFill="1" applyBorder="1" applyAlignment="1">
      <alignment horizontal="center" vertical="top"/>
      <protection/>
    </xf>
    <xf numFmtId="0" fontId="73" fillId="0" borderId="20" xfId="64" applyFont="1" applyFill="1" applyBorder="1" applyAlignment="1">
      <alignment horizontal="left" vertical="center" wrapText="1" readingOrder="1"/>
      <protection/>
    </xf>
    <xf numFmtId="180" fontId="3" fillId="0" borderId="11" xfId="64" applyNumberFormat="1" applyFont="1" applyFill="1" applyBorder="1" applyAlignment="1">
      <alignment vertical="center" readingOrder="1"/>
      <protection/>
    </xf>
    <xf numFmtId="0" fontId="3" fillId="0" borderId="11" xfId="58" applyFont="1" applyFill="1" applyBorder="1" applyAlignment="1">
      <alignment horizontal="left" vertical="center" readingOrder="1"/>
      <protection/>
    </xf>
    <xf numFmtId="0" fontId="3" fillId="0" borderId="11" xfId="64" applyFont="1" applyFill="1" applyBorder="1" applyAlignment="1">
      <alignment vertical="center" readingOrder="1"/>
      <protection/>
    </xf>
    <xf numFmtId="0" fontId="2" fillId="0" borderId="11" xfId="58" applyFont="1" applyFill="1" applyBorder="1" applyAlignment="1">
      <alignment horizontal="right" vertical="center" readingOrder="1"/>
      <protection/>
    </xf>
    <xf numFmtId="0" fontId="3" fillId="0" borderId="11" xfId="58" applyFont="1" applyFill="1" applyBorder="1" applyAlignment="1">
      <alignment vertical="center" readingOrder="1"/>
      <protection/>
    </xf>
    <xf numFmtId="0" fontId="2" fillId="0" borderId="11" xfId="58" applyFont="1" applyFill="1" applyBorder="1" applyAlignment="1" applyProtection="1">
      <alignment horizontal="left" vertical="center" readingOrder="1"/>
      <protection locked="0"/>
    </xf>
    <xf numFmtId="0" fontId="3" fillId="0" borderId="10" xfId="58" applyFont="1" applyFill="1" applyBorder="1" applyAlignment="1">
      <alignment horizontal="justify" vertical="top" wrapText="1"/>
      <protection/>
    </xf>
    <xf numFmtId="182" fontId="74" fillId="0" borderId="11" xfId="0" applyNumberFormat="1" applyFont="1" applyFill="1" applyBorder="1" applyAlignment="1">
      <alignment horizontal="center" vertical="center"/>
    </xf>
    <xf numFmtId="182" fontId="3" fillId="0" borderId="13" xfId="0" applyNumberFormat="1" applyFont="1" applyFill="1" applyBorder="1" applyAlignment="1">
      <alignment horizontal="center" vertical="center"/>
    </xf>
    <xf numFmtId="2" fontId="3" fillId="0" borderId="11" xfId="58" applyNumberFormat="1" applyFont="1" applyFill="1" applyBorder="1" applyAlignment="1">
      <alignment horizontal="center" vertical="center"/>
      <protection/>
    </xf>
    <xf numFmtId="0" fontId="2" fillId="0" borderId="11" xfId="58" applyFont="1" applyFill="1" applyBorder="1" applyAlignment="1" applyProtection="1">
      <alignment horizontal="right" vertical="center" readingOrder="1"/>
      <protection locked="0"/>
    </xf>
    <xf numFmtId="0" fontId="2" fillId="0" borderId="10" xfId="58" applyFont="1" applyFill="1" applyBorder="1" applyAlignment="1">
      <alignment horizontal="justify" vertical="top" wrapText="1"/>
      <protection/>
    </xf>
    <xf numFmtId="0" fontId="17" fillId="0" borderId="10" xfId="58" applyFont="1" applyFill="1" applyBorder="1" applyAlignment="1">
      <alignment horizontal="justify" vertical="top" wrapText="1"/>
      <protection/>
    </xf>
    <xf numFmtId="0" fontId="2" fillId="0" borderId="13" xfId="64" applyFont="1" applyFill="1" applyBorder="1" applyAlignment="1">
      <alignment horizontal="left" vertical="top" wrapText="1"/>
      <protection/>
    </xf>
    <xf numFmtId="0" fontId="2" fillId="0" borderId="12" xfId="58" applyFont="1" applyFill="1" applyBorder="1" applyAlignment="1">
      <alignment horizontal="center" vertical="top" wrapText="1"/>
      <protection/>
    </xf>
    <xf numFmtId="0" fontId="2" fillId="0" borderId="13" xfId="58" applyFont="1" applyFill="1" applyBorder="1" applyAlignment="1">
      <alignment horizontal="center" vertical="top" wrapText="1"/>
      <protection/>
    </xf>
    <xf numFmtId="0" fontId="14" fillId="0" borderId="10" xfId="64" applyFont="1" applyFill="1" applyBorder="1" applyAlignment="1" applyProtection="1">
      <alignment vertical="center" wrapText="1"/>
      <protection locked="0"/>
    </xf>
    <xf numFmtId="2" fontId="75" fillId="0" borderId="11" xfId="64" applyNumberFormat="1" applyFont="1" applyFill="1" applyBorder="1" applyAlignment="1">
      <alignment vertical="top"/>
      <protection/>
    </xf>
    <xf numFmtId="2" fontId="6" fillId="0" borderId="11" xfId="42" applyNumberFormat="1" applyFont="1" applyFill="1" applyBorder="1" applyAlignment="1">
      <alignment vertical="top"/>
    </xf>
    <xf numFmtId="0" fontId="19" fillId="0" borderId="11" xfId="64" applyFont="1" applyFill="1" applyBorder="1" applyAlignment="1">
      <alignment horizontal="left" vertical="top" wrapText="1"/>
      <protection/>
    </xf>
    <xf numFmtId="0" fontId="4" fillId="0" borderId="0" xfId="58" applyFont="1" applyAlignment="1">
      <alignment horizontal="left" vertical="center"/>
      <protection/>
    </xf>
    <xf numFmtId="2" fontId="3" fillId="0" borderId="0" xfId="58" applyNumberFormat="1" applyFont="1" applyAlignment="1">
      <alignment vertical="center"/>
      <protection/>
    </xf>
    <xf numFmtId="0" fontId="0" fillId="0" borderId="0" xfId="58" applyAlignment="1">
      <alignment vertical="center"/>
      <protection/>
    </xf>
    <xf numFmtId="182" fontId="3" fillId="0" borderId="0" xfId="58" applyNumberFormat="1" applyFont="1" applyAlignment="1">
      <alignment vertical="center"/>
      <protection/>
    </xf>
    <xf numFmtId="0" fontId="3" fillId="0" borderId="0" xfId="58" applyFont="1" applyFill="1" applyAlignment="1">
      <alignment vertical="center"/>
      <protection/>
    </xf>
    <xf numFmtId="0" fontId="2" fillId="0" borderId="10" xfId="58" applyFont="1" applyFill="1" applyBorder="1" applyAlignment="1">
      <alignment horizontal="center" vertical="top" wrapText="1"/>
      <protection/>
    </xf>
    <xf numFmtId="0" fontId="2" fillId="0" borderId="11" xfId="58" applyFont="1" applyFill="1" applyBorder="1" applyAlignment="1">
      <alignment horizontal="center" vertical="top" wrapText="1"/>
      <protection/>
    </xf>
    <xf numFmtId="0" fontId="3" fillId="0" borderId="14" xfId="64" applyFont="1" applyFill="1" applyBorder="1" applyAlignment="1">
      <alignment vertical="top"/>
      <protection/>
    </xf>
    <xf numFmtId="0" fontId="0" fillId="0" borderId="0" xfId="58" applyFill="1">
      <alignment/>
      <protection/>
    </xf>
    <xf numFmtId="0" fontId="2" fillId="0" borderId="13" xfId="58" applyFont="1" applyFill="1" applyBorder="1" applyAlignment="1">
      <alignment horizontal="center" vertical="center" wrapText="1"/>
      <protection/>
    </xf>
    <xf numFmtId="0" fontId="2" fillId="0" borderId="15" xfId="58" applyFont="1" applyBorder="1" applyAlignment="1">
      <alignment horizontal="center" vertical="center" wrapText="1"/>
      <protection/>
    </xf>
    <xf numFmtId="0" fontId="2" fillId="0" borderId="20" xfId="58" applyFont="1" applyBorder="1" applyAlignment="1">
      <alignment horizontal="center" vertical="center" wrapText="1"/>
      <protection/>
    </xf>
    <xf numFmtId="0" fontId="6" fillId="0" borderId="15" xfId="64" applyFont="1" applyBorder="1" applyAlignment="1">
      <alignment horizontal="center" vertical="top" wrapText="1"/>
      <protection/>
    </xf>
    <xf numFmtId="0" fontId="6" fillId="0" borderId="20" xfId="64" applyFont="1" applyBorder="1" applyAlignment="1">
      <alignment horizontal="center" vertical="top" wrapText="1"/>
      <protection/>
    </xf>
    <xf numFmtId="0" fontId="76" fillId="0" borderId="0" xfId="58" applyFont="1" applyAlignment="1">
      <alignment horizontal="right" vertical="top"/>
      <protection/>
    </xf>
    <xf numFmtId="0" fontId="5" fillId="0" borderId="0" xfId="58" applyFont="1" applyFill="1" applyAlignment="1">
      <alignment horizontal="left" vertical="center" wrapText="1"/>
      <protection/>
    </xf>
    <xf numFmtId="0" fontId="5" fillId="0" borderId="0" xfId="58" applyFont="1" applyAlignment="1">
      <alignment horizontal="left" vertical="center" wrapText="1"/>
      <protection/>
    </xf>
    <xf numFmtId="0" fontId="66" fillId="0" borderId="21" xfId="58" applyFont="1" applyFill="1" applyBorder="1" applyAlignment="1" applyProtection="1">
      <alignment horizontal="center" wrapText="1"/>
      <protection locked="0"/>
    </xf>
    <xf numFmtId="0" fontId="66" fillId="0" borderId="21" xfId="58" applyFont="1" applyBorder="1" applyAlignment="1" applyProtection="1">
      <alignment horizontal="center" wrapText="1"/>
      <protection locked="0"/>
    </xf>
    <xf numFmtId="0" fontId="2" fillId="33" borderId="13" xfId="64" applyFont="1" applyFill="1" applyBorder="1" applyAlignment="1" applyProtection="1">
      <alignment horizontal="left" vertical="top"/>
      <protection locked="0"/>
    </xf>
    <xf numFmtId="0" fontId="2" fillId="0" borderId="15" xfId="64" applyFont="1" applyBorder="1" applyAlignment="1" applyProtection="1">
      <alignment horizontal="left" vertical="top"/>
      <protection locked="0"/>
    </xf>
    <xf numFmtId="0" fontId="2" fillId="0" borderId="20" xfId="64" applyFont="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U401"/>
  <sheetViews>
    <sheetView showGridLines="0" view="pageBreakPreview" zoomScale="90" zoomScaleNormal="70" zoomScaleSheetLayoutView="90" zoomScalePageLayoutView="0" workbookViewId="0" topLeftCell="A1">
      <selection activeCell="A7" sqref="A7:BC7"/>
    </sheetView>
  </sheetViews>
  <sheetFormatPr defaultColWidth="9.140625" defaultRowHeight="15"/>
  <cols>
    <col min="1" max="1" width="13.57421875" style="18" customWidth="1"/>
    <col min="2" max="2" width="78.00390625" style="52" customWidth="1"/>
    <col min="3" max="3" width="6.57421875" style="18" hidden="1" customWidth="1"/>
    <col min="4" max="4" width="15.140625" style="86" customWidth="1"/>
    <col min="5" max="5" width="14.140625" style="18" customWidth="1"/>
    <col min="6" max="6" width="15.57421875" style="18" customWidth="1"/>
    <col min="7" max="7" width="14.140625" style="18" hidden="1" customWidth="1"/>
    <col min="8" max="10" width="12.140625" style="18" hidden="1" customWidth="1"/>
    <col min="11" max="11" width="19.57421875" style="18" hidden="1" customWidth="1"/>
    <col min="12" max="12" width="14.28125" style="18" hidden="1" customWidth="1"/>
    <col min="13" max="13" width="17.421875" style="18" hidden="1" customWidth="1"/>
    <col min="14" max="14" width="15.28125" style="34" hidden="1" customWidth="1"/>
    <col min="15" max="15" width="14.28125" style="18" hidden="1" customWidth="1"/>
    <col min="16" max="16" width="17.28125" style="18" hidden="1" customWidth="1"/>
    <col min="17" max="17" width="18.421875" style="18" hidden="1" customWidth="1"/>
    <col min="18" max="18" width="17.421875" style="18" hidden="1" customWidth="1"/>
    <col min="19" max="19" width="14.7109375" style="18" hidden="1" customWidth="1"/>
    <col min="20" max="20" width="14.8515625" style="18" hidden="1" customWidth="1"/>
    <col min="21" max="21" width="16.421875" style="18" hidden="1" customWidth="1"/>
    <col min="22" max="22" width="13.00390625" style="18" hidden="1" customWidth="1"/>
    <col min="23" max="51" width="9.140625" style="18" hidden="1" customWidth="1"/>
    <col min="52" max="52" width="10.28125" style="18" hidden="1" customWidth="1"/>
    <col min="53" max="53" width="21.7109375" style="18" customWidth="1"/>
    <col min="54" max="54" width="18.8515625" style="18" hidden="1" customWidth="1"/>
    <col min="55" max="55" width="50.140625" style="18" customWidth="1"/>
    <col min="56" max="56" width="11.7109375" style="80" hidden="1" customWidth="1"/>
    <col min="57" max="57" width="15.00390625" style="18" hidden="1" customWidth="1"/>
    <col min="58" max="58" width="12.8515625" style="18" hidden="1" customWidth="1"/>
    <col min="59" max="59" width="14.00390625" style="18" customWidth="1"/>
    <col min="60" max="60" width="11.140625" style="18" customWidth="1"/>
    <col min="61" max="223" width="9.140625" style="18" customWidth="1"/>
    <col min="224" max="228" width="9.140625" style="19" customWidth="1"/>
    <col min="229" max="16384" width="9.140625" style="18" customWidth="1"/>
  </cols>
  <sheetData>
    <row r="1" spans="1:228" s="1" customFormat="1" ht="27" customHeight="1">
      <c r="A1" s="92" t="str">
        <f>B2&amp;" BoQ"</f>
        <v>Percentage BoQ</v>
      </c>
      <c r="B1" s="92"/>
      <c r="C1" s="92"/>
      <c r="D1" s="92"/>
      <c r="E1" s="92"/>
      <c r="F1" s="92"/>
      <c r="G1" s="92"/>
      <c r="H1" s="92"/>
      <c r="I1" s="92"/>
      <c r="J1" s="92"/>
      <c r="K1" s="92"/>
      <c r="L1" s="92"/>
      <c r="O1" s="2"/>
      <c r="P1" s="2"/>
      <c r="Q1" s="3"/>
      <c r="HP1" s="3"/>
      <c r="HQ1" s="3"/>
      <c r="HR1" s="3"/>
      <c r="HS1" s="3"/>
      <c r="HT1" s="3"/>
    </row>
    <row r="2" spans="1:17" s="1" customFormat="1" ht="25.5" customHeight="1" hidden="1">
      <c r="A2" s="20" t="s">
        <v>4</v>
      </c>
      <c r="B2" s="20" t="s">
        <v>63</v>
      </c>
      <c r="C2" s="20" t="s">
        <v>5</v>
      </c>
      <c r="D2" s="55" t="s">
        <v>6</v>
      </c>
      <c r="E2" s="20" t="s">
        <v>7</v>
      </c>
      <c r="J2" s="4"/>
      <c r="K2" s="4"/>
      <c r="L2" s="4"/>
      <c r="O2" s="2"/>
      <c r="P2" s="2"/>
      <c r="Q2" s="3"/>
    </row>
    <row r="3" spans="1:228" s="1" customFormat="1" ht="30" customHeight="1" hidden="1">
      <c r="A3" s="1" t="s">
        <v>68</v>
      </c>
      <c r="C3" s="1" t="s">
        <v>67</v>
      </c>
      <c r="D3" s="82"/>
      <c r="HP3" s="3"/>
      <c r="HQ3" s="3"/>
      <c r="HR3" s="3"/>
      <c r="HS3" s="3"/>
      <c r="HT3" s="3"/>
    </row>
    <row r="4" spans="1:228" s="5" customFormat="1" ht="30.75" customHeight="1">
      <c r="A4" s="93" t="s">
        <v>457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78"/>
      <c r="HP4" s="6"/>
      <c r="HQ4" s="6"/>
      <c r="HR4" s="6"/>
      <c r="HS4" s="6"/>
      <c r="HT4" s="6"/>
    </row>
    <row r="5" spans="1:228" s="5" customFormat="1" ht="50.25" customHeight="1">
      <c r="A5" s="93" t="s">
        <v>685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78"/>
      <c r="HP5" s="6"/>
      <c r="HQ5" s="6"/>
      <c r="HR5" s="6"/>
      <c r="HS5" s="6"/>
      <c r="HT5" s="6"/>
    </row>
    <row r="6" spans="1:228" s="5" customFormat="1" ht="30.75" customHeight="1">
      <c r="A6" s="93" t="s">
        <v>697</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78"/>
      <c r="HP6" s="6"/>
      <c r="HQ6" s="6"/>
      <c r="HR6" s="6"/>
      <c r="HS6" s="6"/>
      <c r="HT6" s="6"/>
    </row>
    <row r="7" spans="1:228" s="5" customFormat="1" ht="29.25" customHeight="1" hidden="1">
      <c r="A7" s="95"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78"/>
      <c r="HP7" s="6"/>
      <c r="HQ7" s="6"/>
      <c r="HR7" s="6"/>
      <c r="HS7" s="6"/>
      <c r="HT7" s="6"/>
    </row>
    <row r="8" spans="1:228" s="7" customFormat="1" ht="37.5" customHeight="1">
      <c r="A8" s="71" t="s">
        <v>9</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HP8" s="8"/>
      <c r="HQ8" s="8"/>
      <c r="HR8" s="8"/>
      <c r="HS8" s="8"/>
      <c r="HT8" s="8"/>
    </row>
    <row r="9" spans="1:228" s="1"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HP9" s="9"/>
      <c r="HQ9" s="9"/>
      <c r="HR9" s="9"/>
      <c r="HS9" s="9"/>
      <c r="HT9" s="9"/>
    </row>
    <row r="10" spans="1:228" s="11" customFormat="1" ht="18.75" customHeight="1">
      <c r="A10" s="72" t="s">
        <v>11</v>
      </c>
      <c r="B10" s="13" t="s">
        <v>12</v>
      </c>
      <c r="C10" s="49" t="s">
        <v>12</v>
      </c>
      <c r="D10" s="83" t="s">
        <v>11</v>
      </c>
      <c r="E10" s="10" t="s">
        <v>12</v>
      </c>
      <c r="F10" s="10" t="s">
        <v>13</v>
      </c>
      <c r="G10" s="10" t="s">
        <v>13</v>
      </c>
      <c r="H10" s="10" t="s">
        <v>14</v>
      </c>
      <c r="I10" s="10" t="s">
        <v>12</v>
      </c>
      <c r="J10" s="10" t="s">
        <v>11</v>
      </c>
      <c r="K10" s="10" t="s">
        <v>15</v>
      </c>
      <c r="L10" s="10" t="s">
        <v>12</v>
      </c>
      <c r="M10" s="10" t="s">
        <v>11</v>
      </c>
      <c r="N10" s="10" t="s">
        <v>13</v>
      </c>
      <c r="O10" s="10" t="s">
        <v>13</v>
      </c>
      <c r="P10" s="10" t="s">
        <v>13</v>
      </c>
      <c r="Q10" s="10" t="s">
        <v>13</v>
      </c>
      <c r="R10" s="10" t="s">
        <v>14</v>
      </c>
      <c r="S10" s="10" t="s">
        <v>14</v>
      </c>
      <c r="T10" s="10" t="s">
        <v>13</v>
      </c>
      <c r="U10" s="10" t="s">
        <v>13</v>
      </c>
      <c r="V10" s="10" t="s">
        <v>13</v>
      </c>
      <c r="W10" s="10" t="s">
        <v>13</v>
      </c>
      <c r="X10" s="10" t="s">
        <v>14</v>
      </c>
      <c r="Y10" s="10" t="s">
        <v>14</v>
      </c>
      <c r="Z10" s="10" t="s">
        <v>13</v>
      </c>
      <c r="AA10" s="10" t="s">
        <v>13</v>
      </c>
      <c r="AB10" s="10" t="s">
        <v>13</v>
      </c>
      <c r="AC10" s="10" t="s">
        <v>13</v>
      </c>
      <c r="AD10" s="10" t="s">
        <v>14</v>
      </c>
      <c r="AE10" s="10" t="s">
        <v>14</v>
      </c>
      <c r="AF10" s="10" t="s">
        <v>13</v>
      </c>
      <c r="AG10" s="10" t="s">
        <v>13</v>
      </c>
      <c r="AH10" s="10" t="s">
        <v>13</v>
      </c>
      <c r="AI10" s="10" t="s">
        <v>13</v>
      </c>
      <c r="AJ10" s="10" t="s">
        <v>14</v>
      </c>
      <c r="AK10" s="10" t="s">
        <v>14</v>
      </c>
      <c r="AL10" s="10" t="s">
        <v>13</v>
      </c>
      <c r="AM10" s="10" t="s">
        <v>13</v>
      </c>
      <c r="AN10" s="10" t="s">
        <v>13</v>
      </c>
      <c r="AO10" s="10" t="s">
        <v>13</v>
      </c>
      <c r="AP10" s="10" t="s">
        <v>14</v>
      </c>
      <c r="AQ10" s="10" t="s">
        <v>14</v>
      </c>
      <c r="AR10" s="10" t="s">
        <v>13</v>
      </c>
      <c r="AS10" s="10" t="s">
        <v>13</v>
      </c>
      <c r="AT10" s="10" t="s">
        <v>11</v>
      </c>
      <c r="AU10" s="10" t="s">
        <v>11</v>
      </c>
      <c r="AV10" s="10" t="s">
        <v>14</v>
      </c>
      <c r="AW10" s="10" t="s">
        <v>14</v>
      </c>
      <c r="AX10" s="10" t="s">
        <v>11</v>
      </c>
      <c r="AY10" s="10" t="s">
        <v>11</v>
      </c>
      <c r="AZ10" s="10" t="s">
        <v>16</v>
      </c>
      <c r="BA10" s="10" t="s">
        <v>11</v>
      </c>
      <c r="BB10" s="10" t="s">
        <v>11</v>
      </c>
      <c r="BC10" s="10" t="s">
        <v>12</v>
      </c>
      <c r="BD10" s="1"/>
      <c r="HP10" s="12"/>
      <c r="HQ10" s="12"/>
      <c r="HR10" s="12"/>
      <c r="HS10" s="12"/>
      <c r="HT10" s="12"/>
    </row>
    <row r="11" spans="1:228" s="11" customFormat="1" ht="75" customHeight="1">
      <c r="A11" s="72" t="s">
        <v>0</v>
      </c>
      <c r="B11" s="13" t="s">
        <v>17</v>
      </c>
      <c r="C11" s="49" t="s">
        <v>1</v>
      </c>
      <c r="D11" s="83" t="s">
        <v>18</v>
      </c>
      <c r="E11" s="10" t="s">
        <v>19</v>
      </c>
      <c r="F11" s="10" t="s">
        <v>2</v>
      </c>
      <c r="G11" s="10"/>
      <c r="H11" s="10"/>
      <c r="I11" s="10" t="s">
        <v>20</v>
      </c>
      <c r="J11" s="10" t="s">
        <v>21</v>
      </c>
      <c r="K11" s="10" t="s">
        <v>22</v>
      </c>
      <c r="L11" s="10" t="s">
        <v>23</v>
      </c>
      <c r="M11" s="21" t="s">
        <v>24</v>
      </c>
      <c r="N11" s="10" t="s">
        <v>25</v>
      </c>
      <c r="O11" s="10" t="s">
        <v>26</v>
      </c>
      <c r="P11" s="10" t="s">
        <v>27</v>
      </c>
      <c r="Q11" s="10" t="s">
        <v>28</v>
      </c>
      <c r="R11" s="10"/>
      <c r="S11" s="10"/>
      <c r="T11" s="10" t="s">
        <v>29</v>
      </c>
      <c r="U11" s="10" t="s">
        <v>30</v>
      </c>
      <c r="V11" s="10" t="s">
        <v>31</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22" t="s">
        <v>32</v>
      </c>
      <c r="BB11" s="22" t="s">
        <v>32</v>
      </c>
      <c r="BC11" s="22" t="s">
        <v>33</v>
      </c>
      <c r="BD11" s="1"/>
      <c r="HP11" s="12"/>
      <c r="HQ11" s="12"/>
      <c r="HR11" s="12"/>
      <c r="HS11" s="12"/>
      <c r="HT11" s="12"/>
    </row>
    <row r="12" spans="1:228" s="11" customFormat="1" ht="15">
      <c r="A12" s="73">
        <v>1</v>
      </c>
      <c r="B12" s="13">
        <v>2</v>
      </c>
      <c r="C12" s="50">
        <v>3</v>
      </c>
      <c r="D12" s="84">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BD12" s="1"/>
      <c r="HP12" s="12"/>
      <c r="HQ12" s="12"/>
      <c r="HR12" s="12"/>
      <c r="HS12" s="12"/>
      <c r="HT12" s="12"/>
    </row>
    <row r="13" spans="1:228" s="14" customFormat="1" ht="93.75" customHeight="1">
      <c r="A13" s="56">
        <v>1</v>
      </c>
      <c r="B13" s="77" t="s">
        <v>687</v>
      </c>
      <c r="C13" s="57" t="s">
        <v>34</v>
      </c>
      <c r="D13" s="58"/>
      <c r="E13" s="59"/>
      <c r="F13" s="60"/>
      <c r="G13" s="61"/>
      <c r="H13" s="61"/>
      <c r="I13" s="60"/>
      <c r="J13" s="62"/>
      <c r="K13" s="63"/>
      <c r="L13" s="63"/>
      <c r="M13" s="62"/>
      <c r="N13" s="38"/>
      <c r="O13" s="38"/>
      <c r="P13" s="39"/>
      <c r="Q13" s="38"/>
      <c r="R13" s="38"/>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BD13" s="1"/>
      <c r="HP13" s="15">
        <v>1</v>
      </c>
      <c r="HQ13" s="15" t="s">
        <v>35</v>
      </c>
      <c r="HR13" s="15" t="s">
        <v>36</v>
      </c>
      <c r="HS13" s="15">
        <v>10</v>
      </c>
      <c r="HT13" s="15" t="s">
        <v>37</v>
      </c>
    </row>
    <row r="14" spans="1:229" s="14" customFormat="1" ht="90.75" customHeight="1">
      <c r="A14" s="56">
        <v>2</v>
      </c>
      <c r="B14" s="64" t="s">
        <v>686</v>
      </c>
      <c r="C14" s="57" t="s">
        <v>250</v>
      </c>
      <c r="D14" s="65">
        <v>42.26</v>
      </c>
      <c r="E14" s="66" t="s">
        <v>458</v>
      </c>
      <c r="F14" s="67">
        <v>424.44</v>
      </c>
      <c r="G14" s="68"/>
      <c r="H14" s="61"/>
      <c r="I14" s="60" t="s">
        <v>39</v>
      </c>
      <c r="J14" s="62">
        <f>IF(I14="Less(-)",-1,1)</f>
        <v>1</v>
      </c>
      <c r="K14" s="63" t="s">
        <v>64</v>
      </c>
      <c r="L14" s="63" t="s">
        <v>7</v>
      </c>
      <c r="M14" s="45"/>
      <c r="N14" s="44"/>
      <c r="O14" s="44"/>
      <c r="P14" s="46"/>
      <c r="Q14" s="44"/>
      <c r="R14" s="44"/>
      <c r="S14" s="46"/>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7">
        <f>total_amount_ba($B$2,$D$2,D14,F14,J14,K14,M14)</f>
        <v>17936.83</v>
      </c>
      <c r="BB14" s="48">
        <f>BA14+SUM(N14:AZ14)</f>
        <v>17936.83</v>
      </c>
      <c r="BC14" s="43" t="str">
        <f>SpellNumber(L14,BB14)</f>
        <v>INR  Seventeen Thousand Nine Hundred &amp; Thirty Six  and Paise Eighty Three Only</v>
      </c>
      <c r="BD14" s="79">
        <v>375.21</v>
      </c>
      <c r="BE14" s="79">
        <f>ROUND(BD14*1.12*1.01,2)</f>
        <v>424.44</v>
      </c>
      <c r="BF14" s="79">
        <f>D14*BD14</f>
        <v>15856.37</v>
      </c>
      <c r="BG14" s="79"/>
      <c r="BH14" s="54"/>
      <c r="BI14" s="54"/>
      <c r="HQ14" s="15">
        <v>2</v>
      </c>
      <c r="HR14" s="15" t="s">
        <v>35</v>
      </c>
      <c r="HS14" s="15" t="s">
        <v>44</v>
      </c>
      <c r="HT14" s="15">
        <v>10</v>
      </c>
      <c r="HU14" s="15" t="s">
        <v>38</v>
      </c>
    </row>
    <row r="15" spans="1:229" s="14" customFormat="1" ht="66" customHeight="1">
      <c r="A15" s="56">
        <v>3</v>
      </c>
      <c r="B15" s="64" t="s">
        <v>460</v>
      </c>
      <c r="C15" s="57" t="s">
        <v>251</v>
      </c>
      <c r="D15" s="65">
        <v>65.2</v>
      </c>
      <c r="E15" s="66" t="s">
        <v>458</v>
      </c>
      <c r="F15" s="67">
        <v>505.65</v>
      </c>
      <c r="G15" s="68"/>
      <c r="H15" s="61"/>
      <c r="I15" s="60" t="s">
        <v>39</v>
      </c>
      <c r="J15" s="62">
        <f>IF(I15="Less(-)",-1,1)</f>
        <v>1</v>
      </c>
      <c r="K15" s="63" t="s">
        <v>64</v>
      </c>
      <c r="L15" s="63" t="s">
        <v>7</v>
      </c>
      <c r="M15" s="45"/>
      <c r="N15" s="44"/>
      <c r="O15" s="44"/>
      <c r="P15" s="46"/>
      <c r="Q15" s="44"/>
      <c r="R15" s="44"/>
      <c r="S15" s="46"/>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7">
        <f aca="true" t="shared" si="0" ref="BA15:BA78">total_amount_ba($B$2,$D$2,D15,F15,J15,K15,M15)</f>
        <v>32968.38</v>
      </c>
      <c r="BB15" s="48">
        <f aca="true" t="shared" si="1" ref="BB15:BB78">BA15+SUM(N15:AZ15)</f>
        <v>32968.38</v>
      </c>
      <c r="BC15" s="43" t="str">
        <f aca="true" t="shared" si="2" ref="BC15:BC78">SpellNumber(L15,BB15)</f>
        <v>INR  Thirty Two Thousand Nine Hundred &amp; Sixty Eight  and Paise Thirty Eight Only</v>
      </c>
      <c r="BD15" s="79">
        <v>447</v>
      </c>
      <c r="BE15" s="79">
        <f aca="true" t="shared" si="3" ref="BE15:BE78">ROUND(BD15*1.12*1.01,2)</f>
        <v>505.65</v>
      </c>
      <c r="BF15" s="79">
        <f aca="true" t="shared" si="4" ref="BF15:BF78">D15*BD15</f>
        <v>29144.4</v>
      </c>
      <c r="BG15" s="79"/>
      <c r="HQ15" s="15">
        <v>2</v>
      </c>
      <c r="HR15" s="15" t="s">
        <v>35</v>
      </c>
      <c r="HS15" s="15" t="s">
        <v>44</v>
      </c>
      <c r="HT15" s="15">
        <v>10</v>
      </c>
      <c r="HU15" s="15" t="s">
        <v>38</v>
      </c>
    </row>
    <row r="16" spans="1:229" s="14" customFormat="1" ht="75" customHeight="1">
      <c r="A16" s="56">
        <v>4</v>
      </c>
      <c r="B16" s="64" t="s">
        <v>461</v>
      </c>
      <c r="C16" s="57" t="s">
        <v>43</v>
      </c>
      <c r="D16" s="65">
        <v>45.25</v>
      </c>
      <c r="E16" s="66" t="s">
        <v>458</v>
      </c>
      <c r="F16" s="67">
        <v>1062.2</v>
      </c>
      <c r="G16" s="68"/>
      <c r="H16" s="61"/>
      <c r="I16" s="60" t="s">
        <v>39</v>
      </c>
      <c r="J16" s="62">
        <f>IF(I16="Less(-)",-1,1)</f>
        <v>1</v>
      </c>
      <c r="K16" s="63" t="s">
        <v>64</v>
      </c>
      <c r="L16" s="63" t="s">
        <v>7</v>
      </c>
      <c r="M16" s="45"/>
      <c r="N16" s="44"/>
      <c r="O16" s="44"/>
      <c r="P16" s="46"/>
      <c r="Q16" s="44"/>
      <c r="R16" s="44"/>
      <c r="S16" s="46"/>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7">
        <f t="shared" si="0"/>
        <v>48064.55</v>
      </c>
      <c r="BB16" s="48">
        <f t="shared" si="1"/>
        <v>48064.55</v>
      </c>
      <c r="BC16" s="43" t="str">
        <f t="shared" si="2"/>
        <v>INR  Forty Eight Thousand  &amp;Sixty Four  and Paise Fifty Five Only</v>
      </c>
      <c r="BD16" s="79">
        <v>939</v>
      </c>
      <c r="BE16" s="79">
        <f t="shared" si="3"/>
        <v>1062.2</v>
      </c>
      <c r="BF16" s="79">
        <f t="shared" si="4"/>
        <v>42489.75</v>
      </c>
      <c r="BG16" s="79"/>
      <c r="BH16" s="54"/>
      <c r="HQ16" s="15">
        <v>2</v>
      </c>
      <c r="HR16" s="15" t="s">
        <v>35</v>
      </c>
      <c r="HS16" s="15" t="s">
        <v>44</v>
      </c>
      <c r="HT16" s="15">
        <v>10</v>
      </c>
      <c r="HU16" s="15" t="s">
        <v>38</v>
      </c>
    </row>
    <row r="17" spans="1:229" s="14" customFormat="1" ht="63.75" customHeight="1">
      <c r="A17" s="56">
        <v>5</v>
      </c>
      <c r="B17" s="64" t="s">
        <v>462</v>
      </c>
      <c r="C17" s="57" t="s">
        <v>45</v>
      </c>
      <c r="D17" s="65">
        <v>40.25</v>
      </c>
      <c r="E17" s="66" t="s">
        <v>463</v>
      </c>
      <c r="F17" s="67">
        <v>56.56</v>
      </c>
      <c r="G17" s="68"/>
      <c r="H17" s="61"/>
      <c r="I17" s="60" t="s">
        <v>39</v>
      </c>
      <c r="J17" s="62">
        <f>IF(I17="Less(-)",-1,1)</f>
        <v>1</v>
      </c>
      <c r="K17" s="63" t="s">
        <v>64</v>
      </c>
      <c r="L17" s="63" t="s">
        <v>7</v>
      </c>
      <c r="M17" s="45"/>
      <c r="N17" s="44"/>
      <c r="O17" s="44"/>
      <c r="P17" s="46"/>
      <c r="Q17" s="44"/>
      <c r="R17" s="44"/>
      <c r="S17" s="46"/>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7">
        <f t="shared" si="0"/>
        <v>2276.54</v>
      </c>
      <c r="BB17" s="48">
        <f t="shared" si="1"/>
        <v>2276.54</v>
      </c>
      <c r="BC17" s="43" t="str">
        <f t="shared" si="2"/>
        <v>INR  Two Thousand Two Hundred &amp; Seventy Six  and Paise Fifty Four Only</v>
      </c>
      <c r="BD17" s="79">
        <v>50</v>
      </c>
      <c r="BE17" s="79">
        <f t="shared" si="3"/>
        <v>56.56</v>
      </c>
      <c r="BF17" s="79">
        <f t="shared" si="4"/>
        <v>2012.5</v>
      </c>
      <c r="BG17" s="79"/>
      <c r="HQ17" s="15">
        <v>2</v>
      </c>
      <c r="HR17" s="15" t="s">
        <v>35</v>
      </c>
      <c r="HS17" s="15" t="s">
        <v>44</v>
      </c>
      <c r="HT17" s="15">
        <v>10</v>
      </c>
      <c r="HU17" s="15" t="s">
        <v>38</v>
      </c>
    </row>
    <row r="18" spans="1:229" s="14" customFormat="1" ht="79.5" customHeight="1">
      <c r="A18" s="56">
        <v>6</v>
      </c>
      <c r="B18" s="64" t="s">
        <v>464</v>
      </c>
      <c r="C18" s="57" t="s">
        <v>48</v>
      </c>
      <c r="D18" s="65">
        <v>620.53</v>
      </c>
      <c r="E18" s="66" t="s">
        <v>465</v>
      </c>
      <c r="F18" s="67">
        <v>46.38</v>
      </c>
      <c r="G18" s="68"/>
      <c r="H18" s="61"/>
      <c r="I18" s="60" t="s">
        <v>39</v>
      </c>
      <c r="J18" s="62">
        <f>IF(I18="Less(-)",-1,1)</f>
        <v>1</v>
      </c>
      <c r="K18" s="63" t="s">
        <v>64</v>
      </c>
      <c r="L18" s="63" t="s">
        <v>7</v>
      </c>
      <c r="M18" s="45"/>
      <c r="N18" s="44"/>
      <c r="O18" s="44"/>
      <c r="P18" s="46"/>
      <c r="Q18" s="44"/>
      <c r="R18" s="44"/>
      <c r="S18" s="46"/>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7">
        <f t="shared" si="0"/>
        <v>28780.18</v>
      </c>
      <c r="BB18" s="48">
        <f t="shared" si="1"/>
        <v>28780.18</v>
      </c>
      <c r="BC18" s="43" t="str">
        <f t="shared" si="2"/>
        <v>INR  Twenty Eight Thousand Seven Hundred &amp; Eighty  and Paise Eighteen Only</v>
      </c>
      <c r="BD18" s="79">
        <v>41</v>
      </c>
      <c r="BE18" s="79">
        <f t="shared" si="3"/>
        <v>46.38</v>
      </c>
      <c r="BF18" s="79">
        <f t="shared" si="4"/>
        <v>25441.73</v>
      </c>
      <c r="BG18" s="79"/>
      <c r="HQ18" s="15">
        <v>2</v>
      </c>
      <c r="HR18" s="15" t="s">
        <v>35</v>
      </c>
      <c r="HS18" s="15" t="s">
        <v>44</v>
      </c>
      <c r="HT18" s="15">
        <v>10</v>
      </c>
      <c r="HU18" s="15" t="s">
        <v>38</v>
      </c>
    </row>
    <row r="19" spans="1:229" s="14" customFormat="1" ht="47.25" customHeight="1">
      <c r="A19" s="56">
        <v>7</v>
      </c>
      <c r="B19" s="64" t="s">
        <v>466</v>
      </c>
      <c r="C19" s="57" t="s">
        <v>49</v>
      </c>
      <c r="D19" s="65">
        <v>202.95</v>
      </c>
      <c r="E19" s="66" t="s">
        <v>465</v>
      </c>
      <c r="F19" s="67">
        <v>21.49</v>
      </c>
      <c r="G19" s="68"/>
      <c r="H19" s="61"/>
      <c r="I19" s="60" t="s">
        <v>39</v>
      </c>
      <c r="J19" s="62">
        <f aca="true" t="shared" si="5" ref="J19:J91">IF(I19="Less(-)",-1,1)</f>
        <v>1</v>
      </c>
      <c r="K19" s="63" t="s">
        <v>64</v>
      </c>
      <c r="L19" s="63" t="s">
        <v>7</v>
      </c>
      <c r="M19" s="45"/>
      <c r="N19" s="44"/>
      <c r="O19" s="44"/>
      <c r="P19" s="46"/>
      <c r="Q19" s="44"/>
      <c r="R19" s="44"/>
      <c r="S19" s="46"/>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7">
        <f t="shared" si="0"/>
        <v>4361.4</v>
      </c>
      <c r="BB19" s="48">
        <f t="shared" si="1"/>
        <v>4361.4</v>
      </c>
      <c r="BC19" s="43" t="str">
        <f t="shared" si="2"/>
        <v>INR  Four Thousand Three Hundred &amp; Sixty One  and Paise Forty Only</v>
      </c>
      <c r="BD19" s="79">
        <v>19</v>
      </c>
      <c r="BE19" s="79">
        <f t="shared" si="3"/>
        <v>21.49</v>
      </c>
      <c r="BF19" s="79">
        <f t="shared" si="4"/>
        <v>3856.05</v>
      </c>
      <c r="BG19" s="79"/>
      <c r="HQ19" s="15">
        <v>3</v>
      </c>
      <c r="HR19" s="15" t="s">
        <v>46</v>
      </c>
      <c r="HS19" s="15" t="s">
        <v>47</v>
      </c>
      <c r="HT19" s="15">
        <v>10</v>
      </c>
      <c r="HU19" s="15" t="s">
        <v>38</v>
      </c>
    </row>
    <row r="20" spans="1:229" s="14" customFormat="1" ht="76.5" customHeight="1">
      <c r="A20" s="56">
        <v>8</v>
      </c>
      <c r="B20" s="64" t="s">
        <v>467</v>
      </c>
      <c r="C20" s="57" t="s">
        <v>50</v>
      </c>
      <c r="D20" s="65">
        <v>32.35</v>
      </c>
      <c r="E20" s="66" t="s">
        <v>458</v>
      </c>
      <c r="F20" s="67">
        <v>187.78</v>
      </c>
      <c r="G20" s="68"/>
      <c r="H20" s="61"/>
      <c r="I20" s="60" t="s">
        <v>39</v>
      </c>
      <c r="J20" s="62">
        <f>IF(I20="Less(-)",-1,1)</f>
        <v>1</v>
      </c>
      <c r="K20" s="63" t="s">
        <v>64</v>
      </c>
      <c r="L20" s="63" t="s">
        <v>7</v>
      </c>
      <c r="M20" s="45"/>
      <c r="N20" s="44"/>
      <c r="O20" s="44"/>
      <c r="P20" s="46"/>
      <c r="Q20" s="44"/>
      <c r="R20" s="44"/>
      <c r="S20" s="46"/>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7">
        <f t="shared" si="0"/>
        <v>6074.68</v>
      </c>
      <c r="BB20" s="48">
        <f t="shared" si="1"/>
        <v>6074.68</v>
      </c>
      <c r="BC20" s="43" t="str">
        <f t="shared" si="2"/>
        <v>INR  Six Thousand  &amp;Seventy Four  and Paise Sixty Eight Only</v>
      </c>
      <c r="BD20" s="79">
        <v>166</v>
      </c>
      <c r="BE20" s="79">
        <f t="shared" si="3"/>
        <v>187.78</v>
      </c>
      <c r="BF20" s="79">
        <f t="shared" si="4"/>
        <v>5370.1</v>
      </c>
      <c r="BG20" s="79"/>
      <c r="HQ20" s="15">
        <v>3</v>
      </c>
      <c r="HR20" s="15" t="s">
        <v>46</v>
      </c>
      <c r="HS20" s="15" t="s">
        <v>47</v>
      </c>
      <c r="HT20" s="15">
        <v>10</v>
      </c>
      <c r="HU20" s="15" t="s">
        <v>38</v>
      </c>
    </row>
    <row r="21" spans="1:229" s="14" customFormat="1" ht="39" customHeight="1">
      <c r="A21" s="56">
        <v>9</v>
      </c>
      <c r="B21" s="64" t="s">
        <v>468</v>
      </c>
      <c r="C21" s="57" t="s">
        <v>51</v>
      </c>
      <c r="D21" s="65">
        <v>302.87</v>
      </c>
      <c r="E21" s="66" t="s">
        <v>465</v>
      </c>
      <c r="F21" s="67">
        <v>14.71</v>
      </c>
      <c r="G21" s="68"/>
      <c r="H21" s="61"/>
      <c r="I21" s="60" t="s">
        <v>39</v>
      </c>
      <c r="J21" s="62">
        <f t="shared" si="5"/>
        <v>1</v>
      </c>
      <c r="K21" s="63" t="s">
        <v>64</v>
      </c>
      <c r="L21" s="63" t="s">
        <v>7</v>
      </c>
      <c r="M21" s="45"/>
      <c r="N21" s="44"/>
      <c r="O21" s="44"/>
      <c r="P21" s="46"/>
      <c r="Q21" s="44"/>
      <c r="R21" s="44"/>
      <c r="S21" s="46"/>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7">
        <f t="shared" si="0"/>
        <v>4455.22</v>
      </c>
      <c r="BB21" s="48">
        <f t="shared" si="1"/>
        <v>4455.22</v>
      </c>
      <c r="BC21" s="43" t="str">
        <f t="shared" si="2"/>
        <v>INR  Four Thousand Four Hundred &amp; Fifty Five  and Paise Twenty Two Only</v>
      </c>
      <c r="BD21" s="79">
        <v>13</v>
      </c>
      <c r="BE21" s="79">
        <f t="shared" si="3"/>
        <v>14.71</v>
      </c>
      <c r="BF21" s="79">
        <f t="shared" si="4"/>
        <v>3937.31</v>
      </c>
      <c r="BG21" s="79"/>
      <c r="HQ21" s="15">
        <v>1.01</v>
      </c>
      <c r="HR21" s="15" t="s">
        <v>40</v>
      </c>
      <c r="HS21" s="15" t="s">
        <v>36</v>
      </c>
      <c r="HT21" s="15">
        <v>123.223</v>
      </c>
      <c r="HU21" s="15" t="s">
        <v>38</v>
      </c>
    </row>
    <row r="22" spans="1:229" s="14" customFormat="1" ht="37.5" customHeight="1">
      <c r="A22" s="56">
        <v>10</v>
      </c>
      <c r="B22" s="64" t="s">
        <v>469</v>
      </c>
      <c r="C22" s="57" t="s">
        <v>52</v>
      </c>
      <c r="D22" s="65">
        <v>152.25</v>
      </c>
      <c r="E22" s="66" t="s">
        <v>465</v>
      </c>
      <c r="F22" s="67">
        <v>389.13</v>
      </c>
      <c r="G22" s="68"/>
      <c r="H22" s="61"/>
      <c r="I22" s="60" t="s">
        <v>39</v>
      </c>
      <c r="J22" s="62">
        <f t="shared" si="5"/>
        <v>1</v>
      </c>
      <c r="K22" s="63" t="s">
        <v>64</v>
      </c>
      <c r="L22" s="63" t="s">
        <v>7</v>
      </c>
      <c r="M22" s="45"/>
      <c r="N22" s="44"/>
      <c r="O22" s="44"/>
      <c r="P22" s="46"/>
      <c r="Q22" s="44"/>
      <c r="R22" s="44"/>
      <c r="S22" s="46"/>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7">
        <f t="shared" si="0"/>
        <v>59245.04</v>
      </c>
      <c r="BB22" s="48">
        <f t="shared" si="1"/>
        <v>59245.04</v>
      </c>
      <c r="BC22" s="43" t="str">
        <f t="shared" si="2"/>
        <v>INR  Fifty Nine Thousand Two Hundred &amp; Forty Five  and Paise Four Only</v>
      </c>
      <c r="BD22" s="79">
        <v>344</v>
      </c>
      <c r="BE22" s="79">
        <f t="shared" si="3"/>
        <v>389.13</v>
      </c>
      <c r="BF22" s="79">
        <f t="shared" si="4"/>
        <v>52374</v>
      </c>
      <c r="BG22" s="81"/>
      <c r="HQ22" s="15">
        <v>1.02</v>
      </c>
      <c r="HR22" s="15" t="s">
        <v>41</v>
      </c>
      <c r="HS22" s="15" t="s">
        <v>42</v>
      </c>
      <c r="HT22" s="15">
        <v>213</v>
      </c>
      <c r="HU22" s="15" t="s">
        <v>38</v>
      </c>
    </row>
    <row r="23" spans="1:229" s="14" customFormat="1" ht="35.25" customHeight="1">
      <c r="A23" s="56">
        <v>11</v>
      </c>
      <c r="B23" s="64" t="s">
        <v>470</v>
      </c>
      <c r="C23" s="57" t="s">
        <v>53</v>
      </c>
      <c r="D23" s="65">
        <v>32</v>
      </c>
      <c r="E23" s="66" t="s">
        <v>249</v>
      </c>
      <c r="F23" s="67">
        <v>69</v>
      </c>
      <c r="G23" s="68"/>
      <c r="H23" s="61"/>
      <c r="I23" s="60" t="s">
        <v>39</v>
      </c>
      <c r="J23" s="62">
        <f>IF(I23="Less(-)",-1,1)</f>
        <v>1</v>
      </c>
      <c r="K23" s="63" t="s">
        <v>64</v>
      </c>
      <c r="L23" s="63" t="s">
        <v>7</v>
      </c>
      <c r="M23" s="45"/>
      <c r="N23" s="44"/>
      <c r="O23" s="44"/>
      <c r="P23" s="46"/>
      <c r="Q23" s="44"/>
      <c r="R23" s="44"/>
      <c r="S23" s="46"/>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7">
        <f t="shared" si="0"/>
        <v>2208</v>
      </c>
      <c r="BB23" s="48">
        <f t="shared" si="1"/>
        <v>2208</v>
      </c>
      <c r="BC23" s="43" t="str">
        <f t="shared" si="2"/>
        <v>INR  Two Thousand Two Hundred &amp; Eight  Only</v>
      </c>
      <c r="BD23" s="79">
        <v>61</v>
      </c>
      <c r="BE23" s="79">
        <f t="shared" si="3"/>
        <v>69</v>
      </c>
      <c r="BF23" s="79">
        <f t="shared" si="4"/>
        <v>1952</v>
      </c>
      <c r="BG23" s="79"/>
      <c r="HQ23" s="15">
        <v>2</v>
      </c>
      <c r="HR23" s="15" t="s">
        <v>35</v>
      </c>
      <c r="HS23" s="15" t="s">
        <v>44</v>
      </c>
      <c r="HT23" s="15">
        <v>10</v>
      </c>
      <c r="HU23" s="15" t="s">
        <v>38</v>
      </c>
    </row>
    <row r="24" spans="1:229" s="14" customFormat="1" ht="33.75" customHeight="1">
      <c r="A24" s="56">
        <v>12</v>
      </c>
      <c r="B24" s="64" t="s">
        <v>471</v>
      </c>
      <c r="C24" s="57" t="s">
        <v>54</v>
      </c>
      <c r="D24" s="65">
        <v>21.32</v>
      </c>
      <c r="E24" s="66" t="s">
        <v>458</v>
      </c>
      <c r="F24" s="67">
        <v>5814.37</v>
      </c>
      <c r="G24" s="68"/>
      <c r="H24" s="61"/>
      <c r="I24" s="60" t="s">
        <v>39</v>
      </c>
      <c r="J24" s="62">
        <f>IF(I24="Less(-)",-1,1)</f>
        <v>1</v>
      </c>
      <c r="K24" s="63" t="s">
        <v>64</v>
      </c>
      <c r="L24" s="63" t="s">
        <v>7</v>
      </c>
      <c r="M24" s="45"/>
      <c r="N24" s="44"/>
      <c r="O24" s="44"/>
      <c r="P24" s="46"/>
      <c r="Q24" s="44"/>
      <c r="R24" s="44"/>
      <c r="S24" s="46"/>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7">
        <f t="shared" si="0"/>
        <v>123962.37</v>
      </c>
      <c r="BB24" s="48">
        <f t="shared" si="1"/>
        <v>123962.37</v>
      </c>
      <c r="BC24" s="43" t="str">
        <f t="shared" si="2"/>
        <v>INR  One Lakh Twenty Three Thousand Nine Hundred &amp; Sixty Two  and Paise Thirty Seven Only</v>
      </c>
      <c r="BD24" s="79">
        <v>5140</v>
      </c>
      <c r="BE24" s="79">
        <f t="shared" si="3"/>
        <v>5814.37</v>
      </c>
      <c r="BF24" s="79">
        <f t="shared" si="4"/>
        <v>109584.8</v>
      </c>
      <c r="BG24" s="79"/>
      <c r="HQ24" s="15">
        <v>2</v>
      </c>
      <c r="HR24" s="15" t="s">
        <v>35</v>
      </c>
      <c r="HS24" s="15" t="s">
        <v>44</v>
      </c>
      <c r="HT24" s="15">
        <v>10</v>
      </c>
      <c r="HU24" s="15" t="s">
        <v>38</v>
      </c>
    </row>
    <row r="25" spans="1:229" s="14" customFormat="1" ht="36" customHeight="1">
      <c r="A25" s="56">
        <v>13</v>
      </c>
      <c r="B25" s="64" t="s">
        <v>472</v>
      </c>
      <c r="C25" s="57" t="s">
        <v>55</v>
      </c>
      <c r="D25" s="65">
        <v>20.132</v>
      </c>
      <c r="E25" s="66" t="s">
        <v>458</v>
      </c>
      <c r="F25" s="67">
        <v>6065.49</v>
      </c>
      <c r="G25" s="68"/>
      <c r="H25" s="61"/>
      <c r="I25" s="60" t="s">
        <v>39</v>
      </c>
      <c r="J25" s="62">
        <f>IF(I25="Less(-)",-1,1)</f>
        <v>1</v>
      </c>
      <c r="K25" s="63" t="s">
        <v>64</v>
      </c>
      <c r="L25" s="63" t="s">
        <v>7</v>
      </c>
      <c r="M25" s="45"/>
      <c r="N25" s="44"/>
      <c r="O25" s="44"/>
      <c r="P25" s="46"/>
      <c r="Q25" s="44"/>
      <c r="R25" s="44"/>
      <c r="S25" s="46"/>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7">
        <f t="shared" si="0"/>
        <v>122110.44</v>
      </c>
      <c r="BB25" s="48">
        <f t="shared" si="1"/>
        <v>122110.44</v>
      </c>
      <c r="BC25" s="43" t="str">
        <f t="shared" si="2"/>
        <v>INR  One Lakh Twenty Two Thousand One Hundred &amp; Ten  and Paise Forty Four Only</v>
      </c>
      <c r="BD25" s="79">
        <v>5362</v>
      </c>
      <c r="BE25" s="79">
        <f t="shared" si="3"/>
        <v>6065.49</v>
      </c>
      <c r="BF25" s="79">
        <f t="shared" si="4"/>
        <v>107947.78</v>
      </c>
      <c r="BG25" s="79"/>
      <c r="HQ25" s="15">
        <v>3</v>
      </c>
      <c r="HR25" s="15" t="s">
        <v>46</v>
      </c>
      <c r="HS25" s="15" t="s">
        <v>47</v>
      </c>
      <c r="HT25" s="15">
        <v>10</v>
      </c>
      <c r="HU25" s="15" t="s">
        <v>38</v>
      </c>
    </row>
    <row r="26" spans="1:229" s="14" customFormat="1" ht="32.25" customHeight="1">
      <c r="A26" s="56">
        <v>14</v>
      </c>
      <c r="B26" s="64" t="s">
        <v>473</v>
      </c>
      <c r="C26" s="57" t="s">
        <v>56</v>
      </c>
      <c r="D26" s="65">
        <v>4.325</v>
      </c>
      <c r="E26" s="66" t="s">
        <v>247</v>
      </c>
      <c r="F26" s="67">
        <v>797.5</v>
      </c>
      <c r="G26" s="68"/>
      <c r="H26" s="61"/>
      <c r="I26" s="60" t="s">
        <v>39</v>
      </c>
      <c r="J26" s="62">
        <f>IF(I26="Less(-)",-1,1)</f>
        <v>1</v>
      </c>
      <c r="K26" s="63" t="s">
        <v>64</v>
      </c>
      <c r="L26" s="63" t="s">
        <v>7</v>
      </c>
      <c r="M26" s="45"/>
      <c r="N26" s="44"/>
      <c r="O26" s="44"/>
      <c r="P26" s="46"/>
      <c r="Q26" s="44"/>
      <c r="R26" s="44"/>
      <c r="S26" s="46"/>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7">
        <f t="shared" si="0"/>
        <v>3449.19</v>
      </c>
      <c r="BB26" s="48">
        <f t="shared" si="1"/>
        <v>3449.19</v>
      </c>
      <c r="BC26" s="43" t="str">
        <f t="shared" si="2"/>
        <v>INR  Three Thousand Four Hundred &amp; Forty Nine  and Paise Nineteen Only</v>
      </c>
      <c r="BD26" s="79">
        <v>705</v>
      </c>
      <c r="BE26" s="79">
        <f t="shared" si="3"/>
        <v>797.5</v>
      </c>
      <c r="BF26" s="79">
        <f t="shared" si="4"/>
        <v>3049.13</v>
      </c>
      <c r="BG26" s="79"/>
      <c r="HQ26" s="15">
        <v>1.01</v>
      </c>
      <c r="HR26" s="15" t="s">
        <v>40</v>
      </c>
      <c r="HS26" s="15" t="s">
        <v>36</v>
      </c>
      <c r="HT26" s="15">
        <v>123.223</v>
      </c>
      <c r="HU26" s="15" t="s">
        <v>38</v>
      </c>
    </row>
    <row r="27" spans="1:229" s="14" customFormat="1" ht="64.5" customHeight="1">
      <c r="A27" s="56">
        <v>15</v>
      </c>
      <c r="B27" s="64" t="s">
        <v>474</v>
      </c>
      <c r="C27" s="57" t="s">
        <v>57</v>
      </c>
      <c r="D27" s="65">
        <v>40</v>
      </c>
      <c r="E27" s="66" t="s">
        <v>458</v>
      </c>
      <c r="F27" s="67">
        <v>6099.82</v>
      </c>
      <c r="G27" s="68"/>
      <c r="H27" s="61"/>
      <c r="I27" s="60" t="s">
        <v>39</v>
      </c>
      <c r="J27" s="62">
        <f>IF(I27="Less(-)",-1,1)</f>
        <v>1</v>
      </c>
      <c r="K27" s="63" t="s">
        <v>64</v>
      </c>
      <c r="L27" s="63" t="s">
        <v>7</v>
      </c>
      <c r="M27" s="45"/>
      <c r="N27" s="44"/>
      <c r="O27" s="44"/>
      <c r="P27" s="46"/>
      <c r="Q27" s="44"/>
      <c r="R27" s="44"/>
      <c r="S27" s="46"/>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7">
        <f t="shared" si="0"/>
        <v>243992.8</v>
      </c>
      <c r="BB27" s="48">
        <f t="shared" si="1"/>
        <v>243992.8</v>
      </c>
      <c r="BC27" s="43" t="str">
        <f t="shared" si="2"/>
        <v>INR  Two Lakh Forty Three Thousand Nine Hundred &amp; Ninety Two  and Paise Eighty Only</v>
      </c>
      <c r="BD27" s="79">
        <v>5392.34</v>
      </c>
      <c r="BE27" s="79">
        <f t="shared" si="3"/>
        <v>6099.82</v>
      </c>
      <c r="BF27" s="79">
        <f t="shared" si="4"/>
        <v>215693.6</v>
      </c>
      <c r="BG27" s="79"/>
      <c r="HQ27" s="15">
        <v>1.01</v>
      </c>
      <c r="HR27" s="15" t="s">
        <v>40</v>
      </c>
      <c r="HS27" s="15" t="s">
        <v>36</v>
      </c>
      <c r="HT27" s="15">
        <v>123.223</v>
      </c>
      <c r="HU27" s="15" t="s">
        <v>38</v>
      </c>
    </row>
    <row r="28" spans="1:229" s="14" customFormat="1" ht="60.75" customHeight="1">
      <c r="A28" s="56">
        <v>16</v>
      </c>
      <c r="B28" s="64" t="s">
        <v>475</v>
      </c>
      <c r="C28" s="57" t="s">
        <v>58</v>
      </c>
      <c r="D28" s="65">
        <v>31.25</v>
      </c>
      <c r="E28" s="66" t="s">
        <v>458</v>
      </c>
      <c r="F28" s="67">
        <v>6723.76</v>
      </c>
      <c r="G28" s="68"/>
      <c r="H28" s="61"/>
      <c r="I28" s="60" t="s">
        <v>39</v>
      </c>
      <c r="J28" s="62">
        <f t="shared" si="5"/>
        <v>1</v>
      </c>
      <c r="K28" s="63" t="s">
        <v>64</v>
      </c>
      <c r="L28" s="63" t="s">
        <v>7</v>
      </c>
      <c r="M28" s="45"/>
      <c r="N28" s="44"/>
      <c r="O28" s="44"/>
      <c r="P28" s="46"/>
      <c r="Q28" s="44"/>
      <c r="R28" s="44"/>
      <c r="S28" s="46"/>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7">
        <f t="shared" si="0"/>
        <v>210117.5</v>
      </c>
      <c r="BB28" s="48">
        <f t="shared" si="1"/>
        <v>210117.5</v>
      </c>
      <c r="BC28" s="43" t="str">
        <f t="shared" si="2"/>
        <v>INR  Two Lakh Ten Thousand One Hundred &amp; Seventeen  and Paise Fifty Only</v>
      </c>
      <c r="BD28" s="79">
        <v>5943.92</v>
      </c>
      <c r="BE28" s="79">
        <f t="shared" si="3"/>
        <v>6723.76</v>
      </c>
      <c r="BF28" s="79">
        <f t="shared" si="4"/>
        <v>185747.5</v>
      </c>
      <c r="BG28" s="79"/>
      <c r="HQ28" s="15"/>
      <c r="HR28" s="15"/>
      <c r="HS28" s="15"/>
      <c r="HT28" s="15"/>
      <c r="HU28" s="15"/>
    </row>
    <row r="29" spans="1:229" s="14" customFormat="1" ht="159.75" customHeight="1">
      <c r="A29" s="56">
        <v>17</v>
      </c>
      <c r="B29" s="64" t="s">
        <v>476</v>
      </c>
      <c r="C29" s="57" t="s">
        <v>59</v>
      </c>
      <c r="D29" s="65">
        <v>140.25</v>
      </c>
      <c r="E29" s="66" t="s">
        <v>247</v>
      </c>
      <c r="F29" s="67">
        <v>403.84</v>
      </c>
      <c r="G29" s="68"/>
      <c r="H29" s="61"/>
      <c r="I29" s="60" t="s">
        <v>39</v>
      </c>
      <c r="J29" s="62">
        <f t="shared" si="5"/>
        <v>1</v>
      </c>
      <c r="K29" s="63" t="s">
        <v>64</v>
      </c>
      <c r="L29" s="63" t="s">
        <v>7</v>
      </c>
      <c r="M29" s="45"/>
      <c r="N29" s="44"/>
      <c r="O29" s="44"/>
      <c r="P29" s="46"/>
      <c r="Q29" s="44"/>
      <c r="R29" s="44"/>
      <c r="S29" s="46"/>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7">
        <f t="shared" si="0"/>
        <v>56638.56</v>
      </c>
      <c r="BB29" s="48">
        <f t="shared" si="1"/>
        <v>56638.56</v>
      </c>
      <c r="BC29" s="43" t="str">
        <f t="shared" si="2"/>
        <v>INR  Fifty Six Thousand Six Hundred &amp; Thirty Eight  and Paise Fifty Six Only</v>
      </c>
      <c r="BD29" s="79">
        <v>357</v>
      </c>
      <c r="BE29" s="79">
        <f t="shared" si="3"/>
        <v>403.84</v>
      </c>
      <c r="BF29" s="79">
        <f t="shared" si="4"/>
        <v>50069.25</v>
      </c>
      <c r="BG29" s="81"/>
      <c r="HQ29" s="15"/>
      <c r="HR29" s="15"/>
      <c r="HS29" s="15"/>
      <c r="HT29" s="15"/>
      <c r="HU29" s="15"/>
    </row>
    <row r="30" spans="1:229" s="14" customFormat="1" ht="118.5" customHeight="1">
      <c r="A30" s="56">
        <v>18</v>
      </c>
      <c r="B30" s="64" t="s">
        <v>477</v>
      </c>
      <c r="C30" s="57" t="s">
        <v>60</v>
      </c>
      <c r="D30" s="65">
        <v>1.78</v>
      </c>
      <c r="E30" s="66" t="s">
        <v>478</v>
      </c>
      <c r="F30" s="67">
        <v>76981.55</v>
      </c>
      <c r="G30" s="68"/>
      <c r="H30" s="61"/>
      <c r="I30" s="60" t="s">
        <v>39</v>
      </c>
      <c r="J30" s="62">
        <f t="shared" si="5"/>
        <v>1</v>
      </c>
      <c r="K30" s="63" t="s">
        <v>64</v>
      </c>
      <c r="L30" s="63" t="s">
        <v>7</v>
      </c>
      <c r="M30" s="45"/>
      <c r="N30" s="44"/>
      <c r="O30" s="44"/>
      <c r="P30" s="46"/>
      <c r="Q30" s="44"/>
      <c r="R30" s="44"/>
      <c r="S30" s="46"/>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7">
        <f t="shared" si="0"/>
        <v>137027.16</v>
      </c>
      <c r="BB30" s="48">
        <f t="shared" si="1"/>
        <v>137027.16</v>
      </c>
      <c r="BC30" s="43" t="str">
        <f t="shared" si="2"/>
        <v>INR  One Lakh Thirty Seven Thousand  &amp;Twenty Seven  and Paise Sixteen Only</v>
      </c>
      <c r="BD30" s="79">
        <v>68053</v>
      </c>
      <c r="BE30" s="79">
        <f t="shared" si="3"/>
        <v>76981.55</v>
      </c>
      <c r="BF30" s="79">
        <f t="shared" si="4"/>
        <v>121134.34</v>
      </c>
      <c r="BG30" s="79"/>
      <c r="HQ30" s="15"/>
      <c r="HR30" s="15"/>
      <c r="HS30" s="15"/>
      <c r="HT30" s="15"/>
      <c r="HU30" s="15"/>
    </row>
    <row r="31" spans="1:229" s="14" customFormat="1" ht="78.75" customHeight="1">
      <c r="A31" s="56">
        <v>19</v>
      </c>
      <c r="B31" s="64" t="s">
        <v>479</v>
      </c>
      <c r="C31" s="57" t="s">
        <v>70</v>
      </c>
      <c r="D31" s="65">
        <v>92.35</v>
      </c>
      <c r="E31" s="66" t="s">
        <v>247</v>
      </c>
      <c r="F31" s="67">
        <v>101.81</v>
      </c>
      <c r="G31" s="68"/>
      <c r="H31" s="61"/>
      <c r="I31" s="60" t="s">
        <v>39</v>
      </c>
      <c r="J31" s="62">
        <f>IF(I31="Less(-)",-1,1)</f>
        <v>1</v>
      </c>
      <c r="K31" s="63" t="s">
        <v>64</v>
      </c>
      <c r="L31" s="63" t="s">
        <v>7</v>
      </c>
      <c r="M31" s="45"/>
      <c r="N31" s="44"/>
      <c r="O31" s="44"/>
      <c r="P31" s="46"/>
      <c r="Q31" s="44"/>
      <c r="R31" s="44"/>
      <c r="S31" s="46"/>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7">
        <f t="shared" si="0"/>
        <v>9402.15</v>
      </c>
      <c r="BB31" s="48">
        <f t="shared" si="1"/>
        <v>9402.15</v>
      </c>
      <c r="BC31" s="43" t="str">
        <f t="shared" si="2"/>
        <v>INR  Nine Thousand Four Hundred &amp; Two  and Paise Fifteen Only</v>
      </c>
      <c r="BD31" s="79">
        <v>90</v>
      </c>
      <c r="BE31" s="79">
        <f t="shared" si="3"/>
        <v>101.81</v>
      </c>
      <c r="BF31" s="79">
        <f t="shared" si="4"/>
        <v>8311.5</v>
      </c>
      <c r="BG31" s="79"/>
      <c r="HQ31" s="15"/>
      <c r="HR31" s="15"/>
      <c r="HS31" s="15"/>
      <c r="HT31" s="15"/>
      <c r="HU31" s="15"/>
    </row>
    <row r="32" spans="1:229" s="14" customFormat="1" ht="108.75" customHeight="1">
      <c r="A32" s="56">
        <v>20</v>
      </c>
      <c r="B32" s="64" t="s">
        <v>480</v>
      </c>
      <c r="C32" s="57" t="s">
        <v>71</v>
      </c>
      <c r="D32" s="65">
        <v>52.23</v>
      </c>
      <c r="E32" s="66" t="s">
        <v>247</v>
      </c>
      <c r="F32" s="67">
        <v>887.99</v>
      </c>
      <c r="G32" s="68"/>
      <c r="H32" s="61"/>
      <c r="I32" s="60" t="s">
        <v>39</v>
      </c>
      <c r="J32" s="62">
        <f t="shared" si="5"/>
        <v>1</v>
      </c>
      <c r="K32" s="63" t="s">
        <v>64</v>
      </c>
      <c r="L32" s="63" t="s">
        <v>7</v>
      </c>
      <c r="M32" s="45"/>
      <c r="N32" s="44"/>
      <c r="O32" s="44"/>
      <c r="P32" s="46"/>
      <c r="Q32" s="44"/>
      <c r="R32" s="44"/>
      <c r="S32" s="46"/>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7">
        <f t="shared" si="0"/>
        <v>46379.72</v>
      </c>
      <c r="BB32" s="48">
        <f t="shared" si="1"/>
        <v>46379.72</v>
      </c>
      <c r="BC32" s="43" t="str">
        <f t="shared" si="2"/>
        <v>INR  Forty Six Thousand Three Hundred &amp; Seventy Nine  and Paise Seventy Two Only</v>
      </c>
      <c r="BD32" s="79">
        <v>785</v>
      </c>
      <c r="BE32" s="79">
        <f t="shared" si="3"/>
        <v>887.99</v>
      </c>
      <c r="BF32" s="79">
        <f t="shared" si="4"/>
        <v>41000.55</v>
      </c>
      <c r="BG32" s="79"/>
      <c r="HQ32" s="15"/>
      <c r="HR32" s="15"/>
      <c r="HS32" s="15"/>
      <c r="HT32" s="15"/>
      <c r="HU32" s="15"/>
    </row>
    <row r="33" spans="1:229" s="14" customFormat="1" ht="87" customHeight="1">
      <c r="A33" s="56">
        <v>21</v>
      </c>
      <c r="B33" s="64" t="s">
        <v>481</v>
      </c>
      <c r="C33" s="57" t="s">
        <v>72</v>
      </c>
      <c r="D33" s="65">
        <v>32.54</v>
      </c>
      <c r="E33" s="66" t="s">
        <v>247</v>
      </c>
      <c r="F33" s="67">
        <v>349.54</v>
      </c>
      <c r="G33" s="68"/>
      <c r="H33" s="61"/>
      <c r="I33" s="60" t="s">
        <v>39</v>
      </c>
      <c r="J33" s="62">
        <f t="shared" si="5"/>
        <v>1</v>
      </c>
      <c r="K33" s="63" t="s">
        <v>64</v>
      </c>
      <c r="L33" s="63" t="s">
        <v>7</v>
      </c>
      <c r="M33" s="45"/>
      <c r="N33" s="44"/>
      <c r="O33" s="44"/>
      <c r="P33" s="46"/>
      <c r="Q33" s="44"/>
      <c r="R33" s="44"/>
      <c r="S33" s="46"/>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7">
        <f t="shared" si="0"/>
        <v>11374.03</v>
      </c>
      <c r="BB33" s="48">
        <f t="shared" si="1"/>
        <v>11374.03</v>
      </c>
      <c r="BC33" s="43" t="str">
        <f t="shared" si="2"/>
        <v>INR  Eleven Thousand Three Hundred &amp; Seventy Four  and Paise Three Only</v>
      </c>
      <c r="BD33" s="79">
        <v>309</v>
      </c>
      <c r="BE33" s="79">
        <f t="shared" si="3"/>
        <v>349.54</v>
      </c>
      <c r="BF33" s="79">
        <f t="shared" si="4"/>
        <v>10054.86</v>
      </c>
      <c r="BG33" s="79"/>
      <c r="HQ33" s="15"/>
      <c r="HR33" s="15"/>
      <c r="HS33" s="15"/>
      <c r="HT33" s="15"/>
      <c r="HU33" s="15"/>
    </row>
    <row r="34" spans="1:229" s="14" customFormat="1" ht="106.5" customHeight="1">
      <c r="A34" s="56">
        <v>22</v>
      </c>
      <c r="B34" s="64" t="s">
        <v>482</v>
      </c>
      <c r="C34" s="57" t="s">
        <v>73</v>
      </c>
      <c r="D34" s="65">
        <v>5.95</v>
      </c>
      <c r="E34" s="66" t="s">
        <v>247</v>
      </c>
      <c r="F34" s="67">
        <v>98.41</v>
      </c>
      <c r="G34" s="68"/>
      <c r="H34" s="61"/>
      <c r="I34" s="60" t="s">
        <v>39</v>
      </c>
      <c r="J34" s="62">
        <f>IF(I34="Less(-)",-1,1)</f>
        <v>1</v>
      </c>
      <c r="K34" s="63" t="s">
        <v>64</v>
      </c>
      <c r="L34" s="63" t="s">
        <v>7</v>
      </c>
      <c r="M34" s="45"/>
      <c r="N34" s="44"/>
      <c r="O34" s="44"/>
      <c r="P34" s="46"/>
      <c r="Q34" s="44"/>
      <c r="R34" s="44"/>
      <c r="S34" s="46"/>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7">
        <f t="shared" si="0"/>
        <v>585.54</v>
      </c>
      <c r="BB34" s="48">
        <f t="shared" si="1"/>
        <v>585.54</v>
      </c>
      <c r="BC34" s="43" t="str">
        <f t="shared" si="2"/>
        <v>INR  Five Hundred &amp; Eighty Five  and Paise Fifty Four Only</v>
      </c>
      <c r="BD34" s="79">
        <v>87</v>
      </c>
      <c r="BE34" s="79">
        <f t="shared" si="3"/>
        <v>98.41</v>
      </c>
      <c r="BF34" s="79">
        <f t="shared" si="4"/>
        <v>517.65</v>
      </c>
      <c r="BG34" s="79"/>
      <c r="HQ34" s="15"/>
      <c r="HR34" s="15"/>
      <c r="HS34" s="15"/>
      <c r="HT34" s="15"/>
      <c r="HU34" s="15"/>
    </row>
    <row r="35" spans="1:229" s="14" customFormat="1" ht="174" customHeight="1">
      <c r="A35" s="56">
        <v>23</v>
      </c>
      <c r="B35" s="64" t="s">
        <v>483</v>
      </c>
      <c r="C35" s="57" t="s">
        <v>74</v>
      </c>
      <c r="D35" s="65">
        <v>85.92</v>
      </c>
      <c r="E35" s="66" t="s">
        <v>247</v>
      </c>
      <c r="F35" s="67">
        <v>304.29</v>
      </c>
      <c r="G35" s="68"/>
      <c r="H35" s="61"/>
      <c r="I35" s="60" t="s">
        <v>39</v>
      </c>
      <c r="J35" s="62">
        <f t="shared" si="5"/>
        <v>1</v>
      </c>
      <c r="K35" s="63" t="s">
        <v>64</v>
      </c>
      <c r="L35" s="63" t="s">
        <v>7</v>
      </c>
      <c r="M35" s="45"/>
      <c r="N35" s="44"/>
      <c r="O35" s="44"/>
      <c r="P35" s="46"/>
      <c r="Q35" s="44"/>
      <c r="R35" s="44"/>
      <c r="S35" s="46"/>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7">
        <f t="shared" si="0"/>
        <v>26144.6</v>
      </c>
      <c r="BB35" s="48">
        <f t="shared" si="1"/>
        <v>26144.6</v>
      </c>
      <c r="BC35" s="43" t="str">
        <f t="shared" si="2"/>
        <v>INR  Twenty Six Thousand One Hundred &amp; Forty Four  and Paise Sixty Only</v>
      </c>
      <c r="BD35" s="79">
        <v>269</v>
      </c>
      <c r="BE35" s="79">
        <f t="shared" si="3"/>
        <v>304.29</v>
      </c>
      <c r="BF35" s="79">
        <f t="shared" si="4"/>
        <v>23112.48</v>
      </c>
      <c r="BG35" s="79"/>
      <c r="HQ35" s="15"/>
      <c r="HR35" s="15"/>
      <c r="HS35" s="15"/>
      <c r="HT35" s="15"/>
      <c r="HU35" s="15"/>
    </row>
    <row r="36" spans="1:229" s="14" customFormat="1" ht="51.75" customHeight="1">
      <c r="A36" s="56">
        <v>24</v>
      </c>
      <c r="B36" s="64" t="s">
        <v>484</v>
      </c>
      <c r="C36" s="57" t="s">
        <v>75</v>
      </c>
      <c r="D36" s="65">
        <v>103.516</v>
      </c>
      <c r="E36" s="66" t="s">
        <v>485</v>
      </c>
      <c r="F36" s="67">
        <v>7.71</v>
      </c>
      <c r="G36" s="68"/>
      <c r="H36" s="61"/>
      <c r="I36" s="60" t="s">
        <v>39</v>
      </c>
      <c r="J36" s="62">
        <f t="shared" si="5"/>
        <v>1</v>
      </c>
      <c r="K36" s="63" t="s">
        <v>64</v>
      </c>
      <c r="L36" s="63" t="s">
        <v>7</v>
      </c>
      <c r="M36" s="45"/>
      <c r="N36" s="44"/>
      <c r="O36" s="44"/>
      <c r="P36" s="46"/>
      <c r="Q36" s="44"/>
      <c r="R36" s="44"/>
      <c r="S36" s="46"/>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7">
        <f t="shared" si="0"/>
        <v>798.11</v>
      </c>
      <c r="BB36" s="48">
        <f t="shared" si="1"/>
        <v>798.11</v>
      </c>
      <c r="BC36" s="43" t="str">
        <f t="shared" si="2"/>
        <v>INR  Seven Hundred &amp; Ninety Eight  and Paise Eleven Only</v>
      </c>
      <c r="BD36" s="79">
        <v>6.82</v>
      </c>
      <c r="BE36" s="79">
        <f t="shared" si="3"/>
        <v>7.71</v>
      </c>
      <c r="BF36" s="79">
        <f t="shared" si="4"/>
        <v>705.98</v>
      </c>
      <c r="BG36" s="79"/>
      <c r="HQ36" s="15"/>
      <c r="HR36" s="15"/>
      <c r="HS36" s="15"/>
      <c r="HT36" s="15"/>
      <c r="HU36" s="15"/>
    </row>
    <row r="37" spans="1:229" s="14" customFormat="1" ht="39.75" customHeight="1">
      <c r="A37" s="56">
        <v>25</v>
      </c>
      <c r="B37" s="64" t="s">
        <v>656</v>
      </c>
      <c r="C37" s="57" t="s">
        <v>76</v>
      </c>
      <c r="D37" s="65">
        <v>2205.3</v>
      </c>
      <c r="E37" s="66" t="s">
        <v>247</v>
      </c>
      <c r="F37" s="67">
        <v>6.26</v>
      </c>
      <c r="G37" s="68"/>
      <c r="H37" s="61"/>
      <c r="I37" s="60" t="s">
        <v>39</v>
      </c>
      <c r="J37" s="62">
        <f t="shared" si="5"/>
        <v>1</v>
      </c>
      <c r="K37" s="63" t="s">
        <v>64</v>
      </c>
      <c r="L37" s="63" t="s">
        <v>7</v>
      </c>
      <c r="M37" s="45"/>
      <c r="N37" s="44"/>
      <c r="O37" s="44"/>
      <c r="P37" s="46"/>
      <c r="Q37" s="44"/>
      <c r="R37" s="44"/>
      <c r="S37" s="46"/>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7">
        <f t="shared" si="0"/>
        <v>13805.18</v>
      </c>
      <c r="BB37" s="48">
        <f t="shared" si="1"/>
        <v>13805.18</v>
      </c>
      <c r="BC37" s="43" t="str">
        <f t="shared" si="2"/>
        <v>INR  Thirteen Thousand Eight Hundred &amp; Five  and Paise Eighteen Only</v>
      </c>
      <c r="BD37" s="79">
        <v>5.53</v>
      </c>
      <c r="BE37" s="79">
        <f t="shared" si="3"/>
        <v>6.26</v>
      </c>
      <c r="BF37" s="79">
        <f t="shared" si="4"/>
        <v>12195.31</v>
      </c>
      <c r="BG37" s="79"/>
      <c r="HQ37" s="15"/>
      <c r="HR37" s="15"/>
      <c r="HS37" s="15"/>
      <c r="HT37" s="15"/>
      <c r="HU37" s="15"/>
    </row>
    <row r="38" spans="1:229" s="14" customFormat="1" ht="180" customHeight="1">
      <c r="A38" s="56">
        <v>26</v>
      </c>
      <c r="B38" s="64" t="s">
        <v>486</v>
      </c>
      <c r="C38" s="57" t="s">
        <v>77</v>
      </c>
      <c r="D38" s="65">
        <v>185</v>
      </c>
      <c r="E38" s="66" t="s">
        <v>247</v>
      </c>
      <c r="F38" s="67">
        <v>831.43</v>
      </c>
      <c r="G38" s="68"/>
      <c r="H38" s="61"/>
      <c r="I38" s="60" t="s">
        <v>39</v>
      </c>
      <c r="J38" s="62">
        <f t="shared" si="5"/>
        <v>1</v>
      </c>
      <c r="K38" s="63" t="s">
        <v>64</v>
      </c>
      <c r="L38" s="63" t="s">
        <v>7</v>
      </c>
      <c r="M38" s="45"/>
      <c r="N38" s="44"/>
      <c r="O38" s="44"/>
      <c r="P38" s="46"/>
      <c r="Q38" s="44"/>
      <c r="R38" s="44"/>
      <c r="S38" s="46"/>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7">
        <f t="shared" si="0"/>
        <v>153814.55</v>
      </c>
      <c r="BB38" s="48">
        <f t="shared" si="1"/>
        <v>153814.55</v>
      </c>
      <c r="BC38" s="43" t="str">
        <f t="shared" si="2"/>
        <v>INR  One Lakh Fifty Three Thousand Eight Hundred &amp; Fourteen  and Paise Fifty Five Only</v>
      </c>
      <c r="BD38" s="79">
        <v>735</v>
      </c>
      <c r="BE38" s="79">
        <f t="shared" si="3"/>
        <v>831.43</v>
      </c>
      <c r="BF38" s="79">
        <f t="shared" si="4"/>
        <v>135975</v>
      </c>
      <c r="BG38" s="79"/>
      <c r="HQ38" s="15"/>
      <c r="HR38" s="15"/>
      <c r="HS38" s="15"/>
      <c r="HT38" s="15"/>
      <c r="HU38" s="15"/>
    </row>
    <row r="39" spans="1:229" s="14" customFormat="1" ht="178.5" customHeight="1">
      <c r="A39" s="56">
        <v>27</v>
      </c>
      <c r="B39" s="64" t="s">
        <v>487</v>
      </c>
      <c r="C39" s="57" t="s">
        <v>78</v>
      </c>
      <c r="D39" s="65">
        <v>275</v>
      </c>
      <c r="E39" s="66" t="s">
        <v>247</v>
      </c>
      <c r="F39" s="67">
        <v>838.22</v>
      </c>
      <c r="G39" s="68"/>
      <c r="H39" s="61"/>
      <c r="I39" s="60" t="s">
        <v>39</v>
      </c>
      <c r="J39" s="62">
        <f>IF(I39="Less(-)",-1,1)</f>
        <v>1</v>
      </c>
      <c r="K39" s="63" t="s">
        <v>64</v>
      </c>
      <c r="L39" s="63" t="s">
        <v>7</v>
      </c>
      <c r="M39" s="45"/>
      <c r="N39" s="44"/>
      <c r="O39" s="44"/>
      <c r="P39" s="46"/>
      <c r="Q39" s="44"/>
      <c r="R39" s="44"/>
      <c r="S39" s="46"/>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7">
        <f t="shared" si="0"/>
        <v>230510.5</v>
      </c>
      <c r="BB39" s="48">
        <f t="shared" si="1"/>
        <v>230510.5</v>
      </c>
      <c r="BC39" s="43" t="str">
        <f t="shared" si="2"/>
        <v>INR  Two Lakh Thirty Thousand Five Hundred &amp; Ten  and Paise Fifty Only</v>
      </c>
      <c r="BD39" s="79">
        <v>741</v>
      </c>
      <c r="BE39" s="79">
        <f t="shared" si="3"/>
        <v>838.22</v>
      </c>
      <c r="BF39" s="79">
        <f t="shared" si="4"/>
        <v>203775</v>
      </c>
      <c r="BG39" s="79"/>
      <c r="HQ39" s="15"/>
      <c r="HR39" s="15"/>
      <c r="HS39" s="15"/>
      <c r="HT39" s="15"/>
      <c r="HU39" s="15"/>
    </row>
    <row r="40" spans="1:229" s="14" customFormat="1" ht="270.75" customHeight="1">
      <c r="A40" s="56">
        <v>28</v>
      </c>
      <c r="B40" s="64" t="s">
        <v>488</v>
      </c>
      <c r="C40" s="57" t="s">
        <v>79</v>
      </c>
      <c r="D40" s="65">
        <v>2.45</v>
      </c>
      <c r="E40" s="66" t="s">
        <v>478</v>
      </c>
      <c r="F40" s="67">
        <v>82522.17</v>
      </c>
      <c r="G40" s="68"/>
      <c r="H40" s="61"/>
      <c r="I40" s="60" t="s">
        <v>39</v>
      </c>
      <c r="J40" s="62">
        <f t="shared" si="5"/>
        <v>1</v>
      </c>
      <c r="K40" s="63" t="s">
        <v>64</v>
      </c>
      <c r="L40" s="63" t="s">
        <v>7</v>
      </c>
      <c r="M40" s="45"/>
      <c r="N40" s="44"/>
      <c r="O40" s="44"/>
      <c r="P40" s="46"/>
      <c r="Q40" s="44"/>
      <c r="R40" s="44"/>
      <c r="S40" s="46"/>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7">
        <f t="shared" si="0"/>
        <v>202179.32</v>
      </c>
      <c r="BB40" s="48">
        <f t="shared" si="1"/>
        <v>202179.32</v>
      </c>
      <c r="BC40" s="43" t="str">
        <f t="shared" si="2"/>
        <v>INR  Two Lakh Two Thousand One Hundred &amp; Seventy Nine  and Paise Thirty Two Only</v>
      </c>
      <c r="BD40" s="79">
        <v>72951</v>
      </c>
      <c r="BE40" s="79">
        <f t="shared" si="3"/>
        <v>82522.17</v>
      </c>
      <c r="BF40" s="79">
        <f t="shared" si="4"/>
        <v>178729.95</v>
      </c>
      <c r="BG40" s="79"/>
      <c r="HQ40" s="15"/>
      <c r="HR40" s="15"/>
      <c r="HS40" s="15"/>
      <c r="HT40" s="15"/>
      <c r="HU40" s="15"/>
    </row>
    <row r="41" spans="1:229" s="14" customFormat="1" ht="120.75" customHeight="1">
      <c r="A41" s="56">
        <v>29</v>
      </c>
      <c r="B41" s="64" t="s">
        <v>693</v>
      </c>
      <c r="C41" s="57" t="s">
        <v>80</v>
      </c>
      <c r="D41" s="65">
        <v>650</v>
      </c>
      <c r="E41" s="66" t="s">
        <v>489</v>
      </c>
      <c r="F41" s="67">
        <v>911.75</v>
      </c>
      <c r="G41" s="68"/>
      <c r="H41" s="61"/>
      <c r="I41" s="60" t="s">
        <v>39</v>
      </c>
      <c r="J41" s="62">
        <f t="shared" si="5"/>
        <v>1</v>
      </c>
      <c r="K41" s="63" t="s">
        <v>64</v>
      </c>
      <c r="L41" s="63" t="s">
        <v>7</v>
      </c>
      <c r="M41" s="45"/>
      <c r="N41" s="44"/>
      <c r="O41" s="44"/>
      <c r="P41" s="46"/>
      <c r="Q41" s="44"/>
      <c r="R41" s="44"/>
      <c r="S41" s="46"/>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7">
        <f t="shared" si="0"/>
        <v>592637.5</v>
      </c>
      <c r="BB41" s="48">
        <f t="shared" si="1"/>
        <v>592637.5</v>
      </c>
      <c r="BC41" s="43" t="str">
        <f t="shared" si="2"/>
        <v>INR  Five Lakh Ninety Two Thousand Six Hundred &amp; Thirty Seven  and Paise Fifty Only</v>
      </c>
      <c r="BD41" s="79">
        <v>806</v>
      </c>
      <c r="BE41" s="79">
        <f t="shared" si="3"/>
        <v>911.75</v>
      </c>
      <c r="BF41" s="79">
        <f t="shared" si="4"/>
        <v>523900</v>
      </c>
      <c r="BG41" s="79"/>
      <c r="HQ41" s="15"/>
      <c r="HR41" s="15"/>
      <c r="HS41" s="15"/>
      <c r="HT41" s="15"/>
      <c r="HU41" s="15"/>
    </row>
    <row r="42" spans="1:229" s="14" customFormat="1" ht="63.75" customHeight="1">
      <c r="A42" s="56">
        <v>30</v>
      </c>
      <c r="B42" s="64" t="s">
        <v>490</v>
      </c>
      <c r="C42" s="57" t="s">
        <v>81</v>
      </c>
      <c r="D42" s="65">
        <v>250.32</v>
      </c>
      <c r="E42" s="66" t="s">
        <v>491</v>
      </c>
      <c r="F42" s="67">
        <v>670.8</v>
      </c>
      <c r="G42" s="68"/>
      <c r="H42" s="61"/>
      <c r="I42" s="60" t="s">
        <v>39</v>
      </c>
      <c r="J42" s="62">
        <f>IF(I42="Less(-)",-1,1)</f>
        <v>1</v>
      </c>
      <c r="K42" s="63" t="s">
        <v>64</v>
      </c>
      <c r="L42" s="63" t="s">
        <v>7</v>
      </c>
      <c r="M42" s="45"/>
      <c r="N42" s="44"/>
      <c r="O42" s="44"/>
      <c r="P42" s="46"/>
      <c r="Q42" s="44"/>
      <c r="R42" s="44"/>
      <c r="S42" s="46"/>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7">
        <f t="shared" si="0"/>
        <v>167914.66</v>
      </c>
      <c r="BB42" s="48">
        <f t="shared" si="1"/>
        <v>167914.66</v>
      </c>
      <c r="BC42" s="43" t="str">
        <f t="shared" si="2"/>
        <v>INR  One Lakh Sixty Seven Thousand Nine Hundred &amp; Fourteen  and Paise Sixty Six Only</v>
      </c>
      <c r="BD42" s="79">
        <v>593</v>
      </c>
      <c r="BE42" s="79">
        <f t="shared" si="3"/>
        <v>670.8</v>
      </c>
      <c r="BF42" s="79">
        <f t="shared" si="4"/>
        <v>148439.76</v>
      </c>
      <c r="BG42" s="79"/>
      <c r="HQ42" s="15"/>
      <c r="HR42" s="15"/>
      <c r="HS42" s="15"/>
      <c r="HT42" s="15"/>
      <c r="HU42" s="15"/>
    </row>
    <row r="43" spans="1:229" s="14" customFormat="1" ht="75.75" customHeight="1">
      <c r="A43" s="56">
        <v>31</v>
      </c>
      <c r="B43" s="64" t="s">
        <v>492</v>
      </c>
      <c r="C43" s="57" t="s">
        <v>82</v>
      </c>
      <c r="D43" s="65">
        <v>600</v>
      </c>
      <c r="E43" s="66" t="s">
        <v>491</v>
      </c>
      <c r="F43" s="67">
        <v>454.74</v>
      </c>
      <c r="G43" s="68"/>
      <c r="H43" s="61"/>
      <c r="I43" s="60" t="s">
        <v>39</v>
      </c>
      <c r="J43" s="62">
        <f>IF(I43="Less(-)",-1,1)</f>
        <v>1</v>
      </c>
      <c r="K43" s="63" t="s">
        <v>64</v>
      </c>
      <c r="L43" s="63" t="s">
        <v>7</v>
      </c>
      <c r="M43" s="45"/>
      <c r="N43" s="44"/>
      <c r="O43" s="44"/>
      <c r="P43" s="46"/>
      <c r="Q43" s="44"/>
      <c r="R43" s="44"/>
      <c r="S43" s="46"/>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7">
        <f t="shared" si="0"/>
        <v>272844</v>
      </c>
      <c r="BB43" s="48">
        <f t="shared" si="1"/>
        <v>272844</v>
      </c>
      <c r="BC43" s="43" t="str">
        <f t="shared" si="2"/>
        <v>INR  Two Lakh Seventy Two Thousand Eight Hundred &amp; Forty Four  Only</v>
      </c>
      <c r="BD43" s="79">
        <v>402</v>
      </c>
      <c r="BE43" s="79">
        <f t="shared" si="3"/>
        <v>454.74</v>
      </c>
      <c r="BF43" s="79">
        <f t="shared" si="4"/>
        <v>241200</v>
      </c>
      <c r="BG43" s="79"/>
      <c r="HQ43" s="15"/>
      <c r="HR43" s="15"/>
      <c r="HS43" s="15"/>
      <c r="HT43" s="15"/>
      <c r="HU43" s="15"/>
    </row>
    <row r="44" spans="1:229" s="14" customFormat="1" ht="103.5" customHeight="1">
      <c r="A44" s="56">
        <v>32</v>
      </c>
      <c r="B44" s="64" t="s">
        <v>493</v>
      </c>
      <c r="C44" s="57" t="s">
        <v>83</v>
      </c>
      <c r="D44" s="65">
        <v>445.25</v>
      </c>
      <c r="E44" s="66" t="s">
        <v>247</v>
      </c>
      <c r="F44" s="67">
        <v>117.64</v>
      </c>
      <c r="G44" s="68"/>
      <c r="H44" s="61"/>
      <c r="I44" s="60" t="s">
        <v>39</v>
      </c>
      <c r="J44" s="62">
        <f t="shared" si="5"/>
        <v>1</v>
      </c>
      <c r="K44" s="63" t="s">
        <v>64</v>
      </c>
      <c r="L44" s="63" t="s">
        <v>7</v>
      </c>
      <c r="M44" s="45"/>
      <c r="N44" s="44"/>
      <c r="O44" s="44"/>
      <c r="P44" s="46"/>
      <c r="Q44" s="44"/>
      <c r="R44" s="44"/>
      <c r="S44" s="46"/>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7">
        <f t="shared" si="0"/>
        <v>52379.21</v>
      </c>
      <c r="BB44" s="48">
        <f t="shared" si="1"/>
        <v>52379.21</v>
      </c>
      <c r="BC44" s="43" t="str">
        <f t="shared" si="2"/>
        <v>INR  Fifty Two Thousand Three Hundred &amp; Seventy Nine  and Paise Twenty One Only</v>
      </c>
      <c r="BD44" s="79">
        <v>104</v>
      </c>
      <c r="BE44" s="79">
        <f t="shared" si="3"/>
        <v>117.64</v>
      </c>
      <c r="BF44" s="79">
        <f t="shared" si="4"/>
        <v>46306</v>
      </c>
      <c r="BG44" s="79"/>
      <c r="HQ44" s="15"/>
      <c r="HR44" s="15"/>
      <c r="HS44" s="15"/>
      <c r="HT44" s="15"/>
      <c r="HU44" s="15"/>
    </row>
    <row r="45" spans="1:229" s="14" customFormat="1" ht="62.25" customHeight="1">
      <c r="A45" s="56">
        <v>33</v>
      </c>
      <c r="B45" s="64" t="s">
        <v>694</v>
      </c>
      <c r="C45" s="57" t="s">
        <v>84</v>
      </c>
      <c r="D45" s="65">
        <v>268</v>
      </c>
      <c r="E45" s="66" t="s">
        <v>249</v>
      </c>
      <c r="F45" s="67">
        <v>33.94</v>
      </c>
      <c r="G45" s="68"/>
      <c r="H45" s="61"/>
      <c r="I45" s="60" t="s">
        <v>39</v>
      </c>
      <c r="J45" s="62">
        <f>IF(I45="Less(-)",-1,1)</f>
        <v>1</v>
      </c>
      <c r="K45" s="63" t="s">
        <v>64</v>
      </c>
      <c r="L45" s="63" t="s">
        <v>7</v>
      </c>
      <c r="M45" s="45"/>
      <c r="N45" s="44"/>
      <c r="O45" s="44"/>
      <c r="P45" s="46"/>
      <c r="Q45" s="44"/>
      <c r="R45" s="44"/>
      <c r="S45" s="46"/>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7">
        <f t="shared" si="0"/>
        <v>9095.92</v>
      </c>
      <c r="BB45" s="48">
        <f t="shared" si="1"/>
        <v>9095.92</v>
      </c>
      <c r="BC45" s="43" t="str">
        <f t="shared" si="2"/>
        <v>INR  Nine Thousand  &amp;Ninety Five  and Paise Ninety Two Only</v>
      </c>
      <c r="BD45" s="79">
        <v>30</v>
      </c>
      <c r="BE45" s="79">
        <f t="shared" si="3"/>
        <v>33.94</v>
      </c>
      <c r="BF45" s="79">
        <f t="shared" si="4"/>
        <v>8040</v>
      </c>
      <c r="BG45" s="79"/>
      <c r="HQ45" s="15"/>
      <c r="HR45" s="15"/>
      <c r="HS45" s="15"/>
      <c r="HT45" s="15"/>
      <c r="HU45" s="15"/>
    </row>
    <row r="46" spans="1:229" s="14" customFormat="1" ht="51" customHeight="1">
      <c r="A46" s="56">
        <v>34</v>
      </c>
      <c r="B46" s="64" t="s">
        <v>494</v>
      </c>
      <c r="C46" s="57" t="s">
        <v>85</v>
      </c>
      <c r="D46" s="65">
        <v>258</v>
      </c>
      <c r="E46" s="66" t="s">
        <v>249</v>
      </c>
      <c r="F46" s="67">
        <v>18.1</v>
      </c>
      <c r="G46" s="68"/>
      <c r="H46" s="61"/>
      <c r="I46" s="60" t="s">
        <v>39</v>
      </c>
      <c r="J46" s="62">
        <f t="shared" si="5"/>
        <v>1</v>
      </c>
      <c r="K46" s="63" t="s">
        <v>64</v>
      </c>
      <c r="L46" s="63" t="s">
        <v>7</v>
      </c>
      <c r="M46" s="45"/>
      <c r="N46" s="44"/>
      <c r="O46" s="44"/>
      <c r="P46" s="46"/>
      <c r="Q46" s="44"/>
      <c r="R46" s="44"/>
      <c r="S46" s="46"/>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7">
        <f t="shared" si="0"/>
        <v>4669.8</v>
      </c>
      <c r="BB46" s="48">
        <f t="shared" si="1"/>
        <v>4669.8</v>
      </c>
      <c r="BC46" s="43" t="str">
        <f t="shared" si="2"/>
        <v>INR  Four Thousand Six Hundred &amp; Sixty Nine  and Paise Eighty Only</v>
      </c>
      <c r="BD46" s="79">
        <v>16</v>
      </c>
      <c r="BE46" s="79">
        <f t="shared" si="3"/>
        <v>18.1</v>
      </c>
      <c r="BF46" s="79">
        <f t="shared" si="4"/>
        <v>4128</v>
      </c>
      <c r="BG46" s="79"/>
      <c r="HQ46" s="15"/>
      <c r="HR46" s="15"/>
      <c r="HS46" s="15"/>
      <c r="HT46" s="15"/>
      <c r="HU46" s="15"/>
    </row>
    <row r="47" spans="1:229" s="14" customFormat="1" ht="36" customHeight="1">
      <c r="A47" s="56">
        <v>35</v>
      </c>
      <c r="B47" s="64" t="s">
        <v>495</v>
      </c>
      <c r="C47" s="57" t="s">
        <v>86</v>
      </c>
      <c r="D47" s="65">
        <v>221</v>
      </c>
      <c r="E47" s="66" t="s">
        <v>696</v>
      </c>
      <c r="F47" s="67">
        <v>10.18</v>
      </c>
      <c r="G47" s="68"/>
      <c r="H47" s="61"/>
      <c r="I47" s="60" t="s">
        <v>39</v>
      </c>
      <c r="J47" s="62">
        <f t="shared" si="5"/>
        <v>1</v>
      </c>
      <c r="K47" s="63" t="s">
        <v>64</v>
      </c>
      <c r="L47" s="63" t="s">
        <v>7</v>
      </c>
      <c r="M47" s="45"/>
      <c r="N47" s="44"/>
      <c r="O47" s="44"/>
      <c r="P47" s="46"/>
      <c r="Q47" s="44"/>
      <c r="R47" s="44"/>
      <c r="S47" s="46"/>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7">
        <f t="shared" si="0"/>
        <v>2249.78</v>
      </c>
      <c r="BB47" s="48">
        <f t="shared" si="1"/>
        <v>2249.78</v>
      </c>
      <c r="BC47" s="43" t="str">
        <f t="shared" si="2"/>
        <v>INR  Two Thousand Two Hundred &amp; Forty Nine  and Paise Seventy Eight Only</v>
      </c>
      <c r="BD47" s="79">
        <v>9</v>
      </c>
      <c r="BE47" s="79">
        <f t="shared" si="3"/>
        <v>10.18</v>
      </c>
      <c r="BF47" s="79">
        <f t="shared" si="4"/>
        <v>1989</v>
      </c>
      <c r="BG47" s="79"/>
      <c r="HQ47" s="15"/>
      <c r="HR47" s="15"/>
      <c r="HS47" s="15"/>
      <c r="HT47" s="15"/>
      <c r="HU47" s="15"/>
    </row>
    <row r="48" spans="1:229" s="14" customFormat="1" ht="64.5" customHeight="1">
      <c r="A48" s="56">
        <v>36</v>
      </c>
      <c r="B48" s="64" t="s">
        <v>496</v>
      </c>
      <c r="C48" s="57" t="s">
        <v>87</v>
      </c>
      <c r="D48" s="65">
        <v>91</v>
      </c>
      <c r="E48" s="66" t="s">
        <v>249</v>
      </c>
      <c r="F48" s="67">
        <v>111.99</v>
      </c>
      <c r="G48" s="68"/>
      <c r="H48" s="61"/>
      <c r="I48" s="60" t="s">
        <v>39</v>
      </c>
      <c r="J48" s="62">
        <f t="shared" si="5"/>
        <v>1</v>
      </c>
      <c r="K48" s="63" t="s">
        <v>64</v>
      </c>
      <c r="L48" s="63" t="s">
        <v>7</v>
      </c>
      <c r="M48" s="45"/>
      <c r="N48" s="44"/>
      <c r="O48" s="44"/>
      <c r="P48" s="46"/>
      <c r="Q48" s="44"/>
      <c r="R48" s="44"/>
      <c r="S48" s="46"/>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7">
        <f t="shared" si="0"/>
        <v>10191.09</v>
      </c>
      <c r="BB48" s="48">
        <f t="shared" si="1"/>
        <v>10191.09</v>
      </c>
      <c r="BC48" s="43" t="str">
        <f t="shared" si="2"/>
        <v>INR  Ten Thousand One Hundred &amp; Ninety One  and Paise Nine Only</v>
      </c>
      <c r="BD48" s="79">
        <v>99</v>
      </c>
      <c r="BE48" s="79">
        <f t="shared" si="3"/>
        <v>111.99</v>
      </c>
      <c r="BF48" s="79">
        <f t="shared" si="4"/>
        <v>9009</v>
      </c>
      <c r="BG48" s="79"/>
      <c r="HQ48" s="15"/>
      <c r="HR48" s="15"/>
      <c r="HS48" s="15"/>
      <c r="HT48" s="15"/>
      <c r="HU48" s="15"/>
    </row>
    <row r="49" spans="1:229" s="14" customFormat="1" ht="78.75" customHeight="1">
      <c r="A49" s="56">
        <v>37</v>
      </c>
      <c r="B49" s="64" t="s">
        <v>497</v>
      </c>
      <c r="C49" s="57" t="s">
        <v>88</v>
      </c>
      <c r="D49" s="65">
        <v>85.761</v>
      </c>
      <c r="E49" s="66" t="s">
        <v>247</v>
      </c>
      <c r="F49" s="67">
        <v>134.61</v>
      </c>
      <c r="G49" s="68"/>
      <c r="H49" s="61"/>
      <c r="I49" s="60" t="s">
        <v>39</v>
      </c>
      <c r="J49" s="62">
        <f>IF(I49="Less(-)",-1,1)</f>
        <v>1</v>
      </c>
      <c r="K49" s="63" t="s">
        <v>64</v>
      </c>
      <c r="L49" s="63" t="s">
        <v>7</v>
      </c>
      <c r="M49" s="45"/>
      <c r="N49" s="44"/>
      <c r="O49" s="44"/>
      <c r="P49" s="46"/>
      <c r="Q49" s="44"/>
      <c r="R49" s="44"/>
      <c r="S49" s="46"/>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7">
        <f t="shared" si="0"/>
        <v>11544.29</v>
      </c>
      <c r="BB49" s="48">
        <f t="shared" si="1"/>
        <v>11544.29</v>
      </c>
      <c r="BC49" s="43" t="str">
        <f t="shared" si="2"/>
        <v>INR  Eleven Thousand Five Hundred &amp; Forty Four  and Paise Twenty Nine Only</v>
      </c>
      <c r="BD49" s="79">
        <v>119</v>
      </c>
      <c r="BE49" s="79">
        <f t="shared" si="3"/>
        <v>134.61</v>
      </c>
      <c r="BF49" s="79">
        <f t="shared" si="4"/>
        <v>10205.56</v>
      </c>
      <c r="BG49" s="79"/>
      <c r="HQ49" s="15"/>
      <c r="HR49" s="15"/>
      <c r="HS49" s="15"/>
      <c r="HT49" s="15"/>
      <c r="HU49" s="15"/>
    </row>
    <row r="50" spans="1:229" s="14" customFormat="1" ht="76.5" customHeight="1">
      <c r="A50" s="56">
        <v>38</v>
      </c>
      <c r="B50" s="64" t="s">
        <v>498</v>
      </c>
      <c r="C50" s="57" t="s">
        <v>89</v>
      </c>
      <c r="D50" s="65">
        <v>20.006</v>
      </c>
      <c r="E50" s="66" t="s">
        <v>247</v>
      </c>
      <c r="F50" s="67">
        <v>165.16</v>
      </c>
      <c r="G50" s="68"/>
      <c r="H50" s="61"/>
      <c r="I50" s="60" t="s">
        <v>39</v>
      </c>
      <c r="J50" s="62">
        <f>IF(I50="Less(-)",-1,1)</f>
        <v>1</v>
      </c>
      <c r="K50" s="63" t="s">
        <v>64</v>
      </c>
      <c r="L50" s="63" t="s">
        <v>7</v>
      </c>
      <c r="M50" s="45"/>
      <c r="N50" s="44"/>
      <c r="O50" s="44"/>
      <c r="P50" s="46"/>
      <c r="Q50" s="44"/>
      <c r="R50" s="44"/>
      <c r="S50" s="46"/>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7">
        <f t="shared" si="0"/>
        <v>3304.19</v>
      </c>
      <c r="BB50" s="48">
        <f t="shared" si="1"/>
        <v>3304.19</v>
      </c>
      <c r="BC50" s="43" t="str">
        <f t="shared" si="2"/>
        <v>INR  Three Thousand Three Hundred &amp; Four  and Paise Nineteen Only</v>
      </c>
      <c r="BD50" s="79">
        <v>146</v>
      </c>
      <c r="BE50" s="79">
        <f t="shared" si="3"/>
        <v>165.16</v>
      </c>
      <c r="BF50" s="79">
        <f t="shared" si="4"/>
        <v>2920.88</v>
      </c>
      <c r="BG50" s="79"/>
      <c r="HQ50" s="15"/>
      <c r="HR50" s="15"/>
      <c r="HS50" s="15"/>
      <c r="HT50" s="15"/>
      <c r="HU50" s="15"/>
    </row>
    <row r="51" spans="1:229" s="14" customFormat="1" ht="88.5" customHeight="1">
      <c r="A51" s="56">
        <v>39</v>
      </c>
      <c r="B51" s="64" t="s">
        <v>499</v>
      </c>
      <c r="C51" s="57" t="s">
        <v>90</v>
      </c>
      <c r="D51" s="65">
        <v>65.23</v>
      </c>
      <c r="E51" s="66" t="s">
        <v>247</v>
      </c>
      <c r="F51" s="67">
        <v>142.53</v>
      </c>
      <c r="G51" s="68"/>
      <c r="H51" s="61"/>
      <c r="I51" s="60" t="s">
        <v>39</v>
      </c>
      <c r="J51" s="62">
        <f>IF(I51="Less(-)",-1,1)</f>
        <v>1</v>
      </c>
      <c r="K51" s="63" t="s">
        <v>64</v>
      </c>
      <c r="L51" s="63" t="s">
        <v>7</v>
      </c>
      <c r="M51" s="45"/>
      <c r="N51" s="44"/>
      <c r="O51" s="44"/>
      <c r="P51" s="46"/>
      <c r="Q51" s="44"/>
      <c r="R51" s="44"/>
      <c r="S51" s="46"/>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7">
        <f t="shared" si="0"/>
        <v>9297.23</v>
      </c>
      <c r="BB51" s="48">
        <f t="shared" si="1"/>
        <v>9297.23</v>
      </c>
      <c r="BC51" s="43" t="str">
        <f t="shared" si="2"/>
        <v>INR  Nine Thousand Two Hundred &amp; Ninety Seven  and Paise Twenty Three Only</v>
      </c>
      <c r="BD51" s="79">
        <v>126</v>
      </c>
      <c r="BE51" s="79">
        <f t="shared" si="3"/>
        <v>142.53</v>
      </c>
      <c r="BF51" s="79">
        <f t="shared" si="4"/>
        <v>8218.98</v>
      </c>
      <c r="BG51" s="79"/>
      <c r="HQ51" s="15"/>
      <c r="HR51" s="15"/>
      <c r="HS51" s="15"/>
      <c r="HT51" s="15"/>
      <c r="HU51" s="15"/>
    </row>
    <row r="52" spans="1:229" s="14" customFormat="1" ht="74.25" customHeight="1">
      <c r="A52" s="56">
        <v>40</v>
      </c>
      <c r="B52" s="64" t="s">
        <v>500</v>
      </c>
      <c r="C52" s="57" t="s">
        <v>91</v>
      </c>
      <c r="D52" s="65">
        <v>1.58</v>
      </c>
      <c r="E52" s="66" t="s">
        <v>458</v>
      </c>
      <c r="F52" s="67">
        <v>82525.56</v>
      </c>
      <c r="G52" s="68"/>
      <c r="H52" s="61"/>
      <c r="I52" s="60" t="s">
        <v>39</v>
      </c>
      <c r="J52" s="62">
        <f t="shared" si="5"/>
        <v>1</v>
      </c>
      <c r="K52" s="63" t="s">
        <v>64</v>
      </c>
      <c r="L52" s="63" t="s">
        <v>7</v>
      </c>
      <c r="M52" s="45"/>
      <c r="N52" s="44"/>
      <c r="O52" s="44"/>
      <c r="P52" s="46"/>
      <c r="Q52" s="44"/>
      <c r="R52" s="44"/>
      <c r="S52" s="46"/>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7">
        <f t="shared" si="0"/>
        <v>130390.38</v>
      </c>
      <c r="BB52" s="48">
        <f t="shared" si="1"/>
        <v>130390.38</v>
      </c>
      <c r="BC52" s="43" t="str">
        <f t="shared" si="2"/>
        <v>INR  One Lakh Thirty Thousand Three Hundred &amp; Ninety  and Paise Thirty Eight Only</v>
      </c>
      <c r="BD52" s="79">
        <v>72954</v>
      </c>
      <c r="BE52" s="79">
        <f t="shared" si="3"/>
        <v>82525.56</v>
      </c>
      <c r="BF52" s="79">
        <f t="shared" si="4"/>
        <v>115267.32</v>
      </c>
      <c r="BG52" s="79"/>
      <c r="HQ52" s="15"/>
      <c r="HR52" s="15"/>
      <c r="HS52" s="15"/>
      <c r="HT52" s="15"/>
      <c r="HU52" s="15"/>
    </row>
    <row r="53" spans="1:229" s="14" customFormat="1" ht="129.75" customHeight="1">
      <c r="A53" s="56">
        <v>41</v>
      </c>
      <c r="B53" s="64" t="s">
        <v>501</v>
      </c>
      <c r="C53" s="57" t="s">
        <v>92</v>
      </c>
      <c r="D53" s="65">
        <v>52.32</v>
      </c>
      <c r="E53" s="66" t="s">
        <v>247</v>
      </c>
      <c r="F53" s="67">
        <v>4166.21</v>
      </c>
      <c r="G53" s="68"/>
      <c r="H53" s="61"/>
      <c r="I53" s="60" t="s">
        <v>39</v>
      </c>
      <c r="J53" s="62">
        <f t="shared" si="5"/>
        <v>1</v>
      </c>
      <c r="K53" s="63" t="s">
        <v>64</v>
      </c>
      <c r="L53" s="63" t="s">
        <v>7</v>
      </c>
      <c r="M53" s="45"/>
      <c r="N53" s="44"/>
      <c r="O53" s="44"/>
      <c r="P53" s="46"/>
      <c r="Q53" s="44"/>
      <c r="R53" s="44"/>
      <c r="S53" s="46"/>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7">
        <f t="shared" si="0"/>
        <v>217976.11</v>
      </c>
      <c r="BB53" s="48">
        <f t="shared" si="1"/>
        <v>217976.11</v>
      </c>
      <c r="BC53" s="43" t="str">
        <f t="shared" si="2"/>
        <v>INR  Two Lakh Seventeen Thousand Nine Hundred &amp; Seventy Six  and Paise Eleven Only</v>
      </c>
      <c r="BD53" s="79">
        <v>3683</v>
      </c>
      <c r="BE53" s="79">
        <f t="shared" si="3"/>
        <v>4166.21</v>
      </c>
      <c r="BF53" s="79">
        <f t="shared" si="4"/>
        <v>192694.56</v>
      </c>
      <c r="BG53" s="79"/>
      <c r="HQ53" s="15"/>
      <c r="HR53" s="15"/>
      <c r="HS53" s="15"/>
      <c r="HT53" s="15"/>
      <c r="HU53" s="15"/>
    </row>
    <row r="54" spans="1:229" s="14" customFormat="1" ht="48.75" customHeight="1">
      <c r="A54" s="56">
        <v>42</v>
      </c>
      <c r="B54" s="64" t="s">
        <v>502</v>
      </c>
      <c r="C54" s="57" t="s">
        <v>93</v>
      </c>
      <c r="D54" s="65">
        <v>702.53</v>
      </c>
      <c r="E54" s="66" t="s">
        <v>247</v>
      </c>
      <c r="F54" s="67">
        <v>23.76</v>
      </c>
      <c r="G54" s="68"/>
      <c r="H54" s="61"/>
      <c r="I54" s="60" t="s">
        <v>39</v>
      </c>
      <c r="J54" s="62">
        <f>IF(I54="Less(-)",-1,1)</f>
        <v>1</v>
      </c>
      <c r="K54" s="63" t="s">
        <v>64</v>
      </c>
      <c r="L54" s="63" t="s">
        <v>7</v>
      </c>
      <c r="M54" s="45"/>
      <c r="N54" s="44"/>
      <c r="O54" s="44"/>
      <c r="P54" s="46"/>
      <c r="Q54" s="44"/>
      <c r="R54" s="44"/>
      <c r="S54" s="46"/>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7">
        <f t="shared" si="0"/>
        <v>16692.11</v>
      </c>
      <c r="BB54" s="48">
        <f t="shared" si="1"/>
        <v>16692.11</v>
      </c>
      <c r="BC54" s="43" t="str">
        <f t="shared" si="2"/>
        <v>INR  Sixteen Thousand Six Hundred &amp; Ninety Two  and Paise Eleven Only</v>
      </c>
      <c r="BD54" s="79">
        <v>21</v>
      </c>
      <c r="BE54" s="79">
        <f t="shared" si="3"/>
        <v>23.76</v>
      </c>
      <c r="BF54" s="79">
        <f t="shared" si="4"/>
        <v>14753.13</v>
      </c>
      <c r="BG54" s="79"/>
      <c r="HQ54" s="15"/>
      <c r="HR54" s="15"/>
      <c r="HS54" s="15"/>
      <c r="HT54" s="15"/>
      <c r="HU54" s="15"/>
    </row>
    <row r="55" spans="1:229" s="14" customFormat="1" ht="49.5" customHeight="1">
      <c r="A55" s="56">
        <v>43</v>
      </c>
      <c r="B55" s="64" t="s">
        <v>503</v>
      </c>
      <c r="C55" s="57" t="s">
        <v>94</v>
      </c>
      <c r="D55" s="65">
        <v>229.112</v>
      </c>
      <c r="E55" s="66" t="s">
        <v>247</v>
      </c>
      <c r="F55" s="67">
        <v>54.3</v>
      </c>
      <c r="G55" s="68"/>
      <c r="H55" s="61"/>
      <c r="I55" s="60" t="s">
        <v>39</v>
      </c>
      <c r="J55" s="62">
        <f t="shared" si="5"/>
        <v>1</v>
      </c>
      <c r="K55" s="63" t="s">
        <v>64</v>
      </c>
      <c r="L55" s="63" t="s">
        <v>7</v>
      </c>
      <c r="M55" s="45"/>
      <c r="N55" s="44"/>
      <c r="O55" s="44"/>
      <c r="P55" s="46"/>
      <c r="Q55" s="44"/>
      <c r="R55" s="44"/>
      <c r="S55" s="46"/>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7">
        <f t="shared" si="0"/>
        <v>12440.78</v>
      </c>
      <c r="BB55" s="48">
        <f t="shared" si="1"/>
        <v>12440.78</v>
      </c>
      <c r="BC55" s="43" t="str">
        <f t="shared" si="2"/>
        <v>INR  Twelve Thousand Four Hundred &amp; Forty  and Paise Seventy Eight Only</v>
      </c>
      <c r="BD55" s="79">
        <v>48</v>
      </c>
      <c r="BE55" s="79">
        <f t="shared" si="3"/>
        <v>54.3</v>
      </c>
      <c r="BF55" s="79">
        <f t="shared" si="4"/>
        <v>10997.38</v>
      </c>
      <c r="BG55" s="79"/>
      <c r="HQ55" s="15"/>
      <c r="HR55" s="15"/>
      <c r="HS55" s="15"/>
      <c r="HT55" s="15"/>
      <c r="HU55" s="15"/>
    </row>
    <row r="56" spans="1:229" s="14" customFormat="1" ht="65.25" customHeight="1">
      <c r="A56" s="56">
        <v>44</v>
      </c>
      <c r="B56" s="64" t="s">
        <v>504</v>
      </c>
      <c r="C56" s="57" t="s">
        <v>95</v>
      </c>
      <c r="D56" s="65">
        <v>350.25</v>
      </c>
      <c r="E56" s="66" t="s">
        <v>247</v>
      </c>
      <c r="F56" s="67">
        <v>58.82</v>
      </c>
      <c r="G56" s="68"/>
      <c r="H56" s="61"/>
      <c r="I56" s="60" t="s">
        <v>39</v>
      </c>
      <c r="J56" s="62">
        <f t="shared" si="5"/>
        <v>1</v>
      </c>
      <c r="K56" s="63" t="s">
        <v>64</v>
      </c>
      <c r="L56" s="63" t="s">
        <v>7</v>
      </c>
      <c r="M56" s="45"/>
      <c r="N56" s="44"/>
      <c r="O56" s="44"/>
      <c r="P56" s="46"/>
      <c r="Q56" s="44"/>
      <c r="R56" s="44"/>
      <c r="S56" s="46"/>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7">
        <f t="shared" si="0"/>
        <v>20601.71</v>
      </c>
      <c r="BB56" s="48">
        <f t="shared" si="1"/>
        <v>20601.71</v>
      </c>
      <c r="BC56" s="43" t="str">
        <f t="shared" si="2"/>
        <v>INR  Twenty Thousand Six Hundred &amp; One  and Paise Seventy One Only</v>
      </c>
      <c r="BD56" s="79">
        <v>52</v>
      </c>
      <c r="BE56" s="79">
        <f t="shared" si="3"/>
        <v>58.82</v>
      </c>
      <c r="BF56" s="79">
        <f t="shared" si="4"/>
        <v>18213</v>
      </c>
      <c r="BG56" s="79"/>
      <c r="HQ56" s="15"/>
      <c r="HR56" s="15"/>
      <c r="HS56" s="15"/>
      <c r="HT56" s="15"/>
      <c r="HU56" s="15"/>
    </row>
    <row r="57" spans="1:229" s="14" customFormat="1" ht="348" customHeight="1">
      <c r="A57" s="56">
        <v>45</v>
      </c>
      <c r="B57" s="64" t="s">
        <v>505</v>
      </c>
      <c r="C57" s="57" t="s">
        <v>96</v>
      </c>
      <c r="D57" s="65">
        <v>525.135</v>
      </c>
      <c r="E57" s="66" t="s">
        <v>489</v>
      </c>
      <c r="F57" s="67">
        <v>668.54</v>
      </c>
      <c r="G57" s="68"/>
      <c r="H57" s="61"/>
      <c r="I57" s="60" t="s">
        <v>39</v>
      </c>
      <c r="J57" s="62">
        <f t="shared" si="5"/>
        <v>1</v>
      </c>
      <c r="K57" s="63" t="s">
        <v>64</v>
      </c>
      <c r="L57" s="63" t="s">
        <v>7</v>
      </c>
      <c r="M57" s="45"/>
      <c r="N57" s="44"/>
      <c r="O57" s="44"/>
      <c r="P57" s="46"/>
      <c r="Q57" s="44"/>
      <c r="R57" s="44"/>
      <c r="S57" s="46"/>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7">
        <f t="shared" si="0"/>
        <v>351073.75</v>
      </c>
      <c r="BB57" s="48">
        <f t="shared" si="1"/>
        <v>351073.75</v>
      </c>
      <c r="BC57" s="43" t="str">
        <f t="shared" si="2"/>
        <v>INR  Three Lakh Fifty One Thousand  &amp;Seventy Three  and Paise Seventy Five Only</v>
      </c>
      <c r="BD57" s="79">
        <v>591</v>
      </c>
      <c r="BE57" s="79">
        <f t="shared" si="3"/>
        <v>668.54</v>
      </c>
      <c r="BF57" s="79">
        <f t="shared" si="4"/>
        <v>310354.79</v>
      </c>
      <c r="BG57" s="79"/>
      <c r="HQ57" s="15"/>
      <c r="HR57" s="15"/>
      <c r="HS57" s="15"/>
      <c r="HT57" s="15"/>
      <c r="HU57" s="15"/>
    </row>
    <row r="58" spans="1:229" s="14" customFormat="1" ht="103.5" customHeight="1">
      <c r="A58" s="56">
        <v>46</v>
      </c>
      <c r="B58" s="64" t="s">
        <v>506</v>
      </c>
      <c r="C58" s="57" t="s">
        <v>97</v>
      </c>
      <c r="D58" s="65">
        <v>395.26</v>
      </c>
      <c r="E58" s="66" t="s">
        <v>247</v>
      </c>
      <c r="F58" s="67">
        <v>153.84</v>
      </c>
      <c r="G58" s="68"/>
      <c r="H58" s="61"/>
      <c r="I58" s="60" t="s">
        <v>39</v>
      </c>
      <c r="J58" s="62">
        <f t="shared" si="5"/>
        <v>1</v>
      </c>
      <c r="K58" s="63" t="s">
        <v>64</v>
      </c>
      <c r="L58" s="63" t="s">
        <v>7</v>
      </c>
      <c r="M58" s="45"/>
      <c r="N58" s="44"/>
      <c r="O58" s="44"/>
      <c r="P58" s="46"/>
      <c r="Q58" s="44"/>
      <c r="R58" s="44"/>
      <c r="S58" s="46"/>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7">
        <f t="shared" si="0"/>
        <v>60806.8</v>
      </c>
      <c r="BB58" s="48">
        <f t="shared" si="1"/>
        <v>60806.8</v>
      </c>
      <c r="BC58" s="43" t="str">
        <f t="shared" si="2"/>
        <v>INR  Sixty Thousand Eight Hundred &amp; Six  and Paise Eighty Only</v>
      </c>
      <c r="BD58" s="79">
        <v>136</v>
      </c>
      <c r="BE58" s="79">
        <f t="shared" si="3"/>
        <v>153.84</v>
      </c>
      <c r="BF58" s="79">
        <f t="shared" si="4"/>
        <v>53755.36</v>
      </c>
      <c r="BG58" s="79"/>
      <c r="HQ58" s="15"/>
      <c r="HR58" s="15"/>
      <c r="HS58" s="15"/>
      <c r="HT58" s="15"/>
      <c r="HU58" s="15"/>
    </row>
    <row r="59" spans="1:229" s="14" customFormat="1" ht="104.25" customHeight="1">
      <c r="A59" s="56">
        <v>47</v>
      </c>
      <c r="B59" s="64" t="s">
        <v>507</v>
      </c>
      <c r="C59" s="57" t="s">
        <v>98</v>
      </c>
      <c r="D59" s="65">
        <v>202.32</v>
      </c>
      <c r="E59" s="66" t="s">
        <v>247</v>
      </c>
      <c r="F59" s="67">
        <v>175.34</v>
      </c>
      <c r="G59" s="68"/>
      <c r="H59" s="61"/>
      <c r="I59" s="60" t="s">
        <v>39</v>
      </c>
      <c r="J59" s="62">
        <f t="shared" si="5"/>
        <v>1</v>
      </c>
      <c r="K59" s="63" t="s">
        <v>64</v>
      </c>
      <c r="L59" s="63" t="s">
        <v>7</v>
      </c>
      <c r="M59" s="45"/>
      <c r="N59" s="44"/>
      <c r="O59" s="44"/>
      <c r="P59" s="46"/>
      <c r="Q59" s="44"/>
      <c r="R59" s="44"/>
      <c r="S59" s="46"/>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7">
        <f t="shared" si="0"/>
        <v>35474.79</v>
      </c>
      <c r="BB59" s="48">
        <f t="shared" si="1"/>
        <v>35474.79</v>
      </c>
      <c r="BC59" s="43" t="str">
        <f t="shared" si="2"/>
        <v>INR  Thirty Five Thousand Four Hundred &amp; Seventy Four  and Paise Seventy Nine Only</v>
      </c>
      <c r="BD59" s="79">
        <v>155</v>
      </c>
      <c r="BE59" s="79">
        <f t="shared" si="3"/>
        <v>175.34</v>
      </c>
      <c r="BF59" s="79">
        <f t="shared" si="4"/>
        <v>31359.6</v>
      </c>
      <c r="BG59" s="79"/>
      <c r="HQ59" s="15"/>
      <c r="HR59" s="15"/>
      <c r="HS59" s="15"/>
      <c r="HT59" s="15"/>
      <c r="HU59" s="15"/>
    </row>
    <row r="60" spans="1:229" s="14" customFormat="1" ht="33.75" customHeight="1">
      <c r="A60" s="56">
        <v>48</v>
      </c>
      <c r="B60" s="64" t="s">
        <v>508</v>
      </c>
      <c r="C60" s="57" t="s">
        <v>99</v>
      </c>
      <c r="D60" s="65">
        <v>160.899</v>
      </c>
      <c r="E60" s="66" t="s">
        <v>247</v>
      </c>
      <c r="F60" s="67">
        <v>38.46</v>
      </c>
      <c r="G60" s="68"/>
      <c r="H60" s="61"/>
      <c r="I60" s="60" t="s">
        <v>39</v>
      </c>
      <c r="J60" s="62">
        <f>IF(I60="Less(-)",-1,1)</f>
        <v>1</v>
      </c>
      <c r="K60" s="63" t="s">
        <v>64</v>
      </c>
      <c r="L60" s="63" t="s">
        <v>7</v>
      </c>
      <c r="M60" s="45"/>
      <c r="N60" s="44"/>
      <c r="O60" s="44"/>
      <c r="P60" s="46"/>
      <c r="Q60" s="44"/>
      <c r="R60" s="44"/>
      <c r="S60" s="46"/>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7">
        <f t="shared" si="0"/>
        <v>6188.18</v>
      </c>
      <c r="BB60" s="48">
        <f t="shared" si="1"/>
        <v>6188.18</v>
      </c>
      <c r="BC60" s="43" t="str">
        <f t="shared" si="2"/>
        <v>INR  Six Thousand One Hundred &amp; Eighty Eight  and Paise Eighteen Only</v>
      </c>
      <c r="BD60" s="79">
        <v>34</v>
      </c>
      <c r="BE60" s="79">
        <f t="shared" si="3"/>
        <v>38.46</v>
      </c>
      <c r="BF60" s="79">
        <f t="shared" si="4"/>
        <v>5470.57</v>
      </c>
      <c r="BG60" s="79"/>
      <c r="HQ60" s="15"/>
      <c r="HR60" s="15"/>
      <c r="HS60" s="15"/>
      <c r="HT60" s="15"/>
      <c r="HU60" s="15"/>
    </row>
    <row r="61" spans="1:229" s="14" customFormat="1" ht="51.75" customHeight="1">
      <c r="A61" s="56">
        <v>49</v>
      </c>
      <c r="B61" s="64" t="s">
        <v>509</v>
      </c>
      <c r="C61" s="57" t="s">
        <v>100</v>
      </c>
      <c r="D61" s="65">
        <v>292.12</v>
      </c>
      <c r="E61" s="66" t="s">
        <v>247</v>
      </c>
      <c r="F61" s="67">
        <v>32.8</v>
      </c>
      <c r="G61" s="68"/>
      <c r="H61" s="61"/>
      <c r="I61" s="60" t="s">
        <v>39</v>
      </c>
      <c r="J61" s="62">
        <f>IF(I61="Less(-)",-1,1)</f>
        <v>1</v>
      </c>
      <c r="K61" s="63" t="s">
        <v>64</v>
      </c>
      <c r="L61" s="63" t="s">
        <v>7</v>
      </c>
      <c r="M61" s="45"/>
      <c r="N61" s="44"/>
      <c r="O61" s="44"/>
      <c r="P61" s="46"/>
      <c r="Q61" s="44"/>
      <c r="R61" s="44"/>
      <c r="S61" s="46"/>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7">
        <f t="shared" si="0"/>
        <v>9581.54</v>
      </c>
      <c r="BB61" s="48">
        <f t="shared" si="1"/>
        <v>9581.54</v>
      </c>
      <c r="BC61" s="43" t="str">
        <f t="shared" si="2"/>
        <v>INR  Nine Thousand Five Hundred &amp; Eighty One  and Paise Fifty Four Only</v>
      </c>
      <c r="BD61" s="79">
        <v>29</v>
      </c>
      <c r="BE61" s="79">
        <f t="shared" si="3"/>
        <v>32.8</v>
      </c>
      <c r="BF61" s="79">
        <f t="shared" si="4"/>
        <v>8471.48</v>
      </c>
      <c r="BG61" s="79"/>
      <c r="HQ61" s="15"/>
      <c r="HR61" s="15"/>
      <c r="HS61" s="15"/>
      <c r="HT61" s="15"/>
      <c r="HU61" s="15"/>
    </row>
    <row r="62" spans="1:229" s="14" customFormat="1" ht="53.25" customHeight="1">
      <c r="A62" s="56">
        <v>50</v>
      </c>
      <c r="B62" s="64" t="s">
        <v>510</v>
      </c>
      <c r="C62" s="57" t="s">
        <v>101</v>
      </c>
      <c r="D62" s="65">
        <v>290.973</v>
      </c>
      <c r="E62" s="66" t="s">
        <v>247</v>
      </c>
      <c r="F62" s="67">
        <v>42.99</v>
      </c>
      <c r="G62" s="68"/>
      <c r="H62" s="61"/>
      <c r="I62" s="60" t="s">
        <v>39</v>
      </c>
      <c r="J62" s="62">
        <f>IF(I62="Less(-)",-1,1)</f>
        <v>1</v>
      </c>
      <c r="K62" s="63" t="s">
        <v>64</v>
      </c>
      <c r="L62" s="63" t="s">
        <v>7</v>
      </c>
      <c r="M62" s="45"/>
      <c r="N62" s="44"/>
      <c r="O62" s="44"/>
      <c r="P62" s="46"/>
      <c r="Q62" s="44"/>
      <c r="R62" s="44"/>
      <c r="S62" s="46"/>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7">
        <f t="shared" si="0"/>
        <v>12508.93</v>
      </c>
      <c r="BB62" s="48">
        <f t="shared" si="1"/>
        <v>12508.93</v>
      </c>
      <c r="BC62" s="43" t="str">
        <f t="shared" si="2"/>
        <v>INR  Twelve Thousand Five Hundred &amp; Eight  and Paise Ninety Three Only</v>
      </c>
      <c r="BD62" s="79">
        <v>38</v>
      </c>
      <c r="BE62" s="79">
        <f t="shared" si="3"/>
        <v>42.99</v>
      </c>
      <c r="BF62" s="79">
        <f t="shared" si="4"/>
        <v>11056.97</v>
      </c>
      <c r="BG62" s="79"/>
      <c r="HQ62" s="15"/>
      <c r="HR62" s="15"/>
      <c r="HS62" s="15"/>
      <c r="HT62" s="15"/>
      <c r="HU62" s="15"/>
    </row>
    <row r="63" spans="1:229" s="14" customFormat="1" ht="89.25" customHeight="1">
      <c r="A63" s="56">
        <v>51</v>
      </c>
      <c r="B63" s="64" t="s">
        <v>511</v>
      </c>
      <c r="C63" s="57" t="s">
        <v>102</v>
      </c>
      <c r="D63" s="65">
        <v>302.45</v>
      </c>
      <c r="E63" s="66" t="s">
        <v>247</v>
      </c>
      <c r="F63" s="67">
        <v>91.63</v>
      </c>
      <c r="G63" s="68"/>
      <c r="H63" s="61"/>
      <c r="I63" s="60" t="s">
        <v>39</v>
      </c>
      <c r="J63" s="62">
        <f>IF(I63="Less(-)",-1,1)</f>
        <v>1</v>
      </c>
      <c r="K63" s="63" t="s">
        <v>64</v>
      </c>
      <c r="L63" s="63" t="s">
        <v>7</v>
      </c>
      <c r="M63" s="45"/>
      <c r="N63" s="44"/>
      <c r="O63" s="44"/>
      <c r="P63" s="46"/>
      <c r="Q63" s="44"/>
      <c r="R63" s="44"/>
      <c r="S63" s="46"/>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7">
        <f t="shared" si="0"/>
        <v>27713.49</v>
      </c>
      <c r="BB63" s="48">
        <f t="shared" si="1"/>
        <v>27713.49</v>
      </c>
      <c r="BC63" s="43" t="str">
        <f t="shared" si="2"/>
        <v>INR  Twenty Seven Thousand Seven Hundred &amp; Thirteen  and Paise Forty Nine Only</v>
      </c>
      <c r="BD63" s="79">
        <v>81</v>
      </c>
      <c r="BE63" s="79">
        <f t="shared" si="3"/>
        <v>91.63</v>
      </c>
      <c r="BF63" s="79">
        <f t="shared" si="4"/>
        <v>24498.45</v>
      </c>
      <c r="BG63" s="79"/>
      <c r="HQ63" s="15"/>
      <c r="HR63" s="15"/>
      <c r="HS63" s="15"/>
      <c r="HT63" s="15"/>
      <c r="HU63" s="15"/>
    </row>
    <row r="64" spans="1:229" s="14" customFormat="1" ht="93.75" customHeight="1">
      <c r="A64" s="56">
        <v>52</v>
      </c>
      <c r="B64" s="64" t="s">
        <v>512</v>
      </c>
      <c r="C64" s="57" t="s">
        <v>103</v>
      </c>
      <c r="D64" s="65">
        <v>302.45</v>
      </c>
      <c r="E64" s="66" t="s">
        <v>247</v>
      </c>
      <c r="F64" s="67">
        <v>89.36</v>
      </c>
      <c r="G64" s="68"/>
      <c r="H64" s="61"/>
      <c r="I64" s="60" t="s">
        <v>39</v>
      </c>
      <c r="J64" s="62">
        <f t="shared" si="5"/>
        <v>1</v>
      </c>
      <c r="K64" s="63" t="s">
        <v>64</v>
      </c>
      <c r="L64" s="63" t="s">
        <v>7</v>
      </c>
      <c r="M64" s="45"/>
      <c r="N64" s="44"/>
      <c r="O64" s="44"/>
      <c r="P64" s="46"/>
      <c r="Q64" s="44"/>
      <c r="R64" s="44"/>
      <c r="S64" s="46"/>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7">
        <f t="shared" si="0"/>
        <v>27026.93</v>
      </c>
      <c r="BB64" s="48">
        <f t="shared" si="1"/>
        <v>27026.93</v>
      </c>
      <c r="BC64" s="43" t="str">
        <f t="shared" si="2"/>
        <v>INR  Twenty Seven Thousand  &amp;Twenty Six  and Paise Ninety Three Only</v>
      </c>
      <c r="BD64" s="79">
        <v>79</v>
      </c>
      <c r="BE64" s="79">
        <f t="shared" si="3"/>
        <v>89.36</v>
      </c>
      <c r="BF64" s="79">
        <f t="shared" si="4"/>
        <v>23893.55</v>
      </c>
      <c r="BG64" s="79"/>
      <c r="HQ64" s="15"/>
      <c r="HR64" s="15"/>
      <c r="HS64" s="15"/>
      <c r="HT64" s="15"/>
      <c r="HU64" s="15"/>
    </row>
    <row r="65" spans="1:229" s="14" customFormat="1" ht="90" customHeight="1">
      <c r="A65" s="56">
        <v>53</v>
      </c>
      <c r="B65" s="64" t="s">
        <v>513</v>
      </c>
      <c r="C65" s="57" t="s">
        <v>104</v>
      </c>
      <c r="D65" s="65">
        <v>2012.52</v>
      </c>
      <c r="E65" s="66" t="s">
        <v>247</v>
      </c>
      <c r="F65" s="67">
        <v>16.11</v>
      </c>
      <c r="G65" s="68"/>
      <c r="H65" s="61"/>
      <c r="I65" s="60" t="s">
        <v>39</v>
      </c>
      <c r="J65" s="62">
        <f>IF(I65="Less(-)",-1,1)</f>
        <v>1</v>
      </c>
      <c r="K65" s="63" t="s">
        <v>64</v>
      </c>
      <c r="L65" s="63" t="s">
        <v>7</v>
      </c>
      <c r="M65" s="45"/>
      <c r="N65" s="44"/>
      <c r="O65" s="44"/>
      <c r="P65" s="46"/>
      <c r="Q65" s="44"/>
      <c r="R65" s="44"/>
      <c r="S65" s="46"/>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7">
        <f t="shared" si="0"/>
        <v>32421.7</v>
      </c>
      <c r="BB65" s="48">
        <f t="shared" si="1"/>
        <v>32421.7</v>
      </c>
      <c r="BC65" s="43" t="str">
        <f t="shared" si="2"/>
        <v>INR  Thirty Two Thousand Four Hundred &amp; Twenty One  and Paise Seventy Only</v>
      </c>
      <c r="BD65" s="79">
        <v>14.24</v>
      </c>
      <c r="BE65" s="79">
        <f t="shared" si="3"/>
        <v>16.11</v>
      </c>
      <c r="BF65" s="79">
        <f t="shared" si="4"/>
        <v>28658.28</v>
      </c>
      <c r="BG65" s="79"/>
      <c r="HQ65" s="15"/>
      <c r="HR65" s="15"/>
      <c r="HS65" s="15"/>
      <c r="HT65" s="15"/>
      <c r="HU65" s="15"/>
    </row>
    <row r="66" spans="1:229" s="14" customFormat="1" ht="73.5" customHeight="1">
      <c r="A66" s="56">
        <v>54</v>
      </c>
      <c r="B66" s="64" t="s">
        <v>514</v>
      </c>
      <c r="C66" s="57" t="s">
        <v>105</v>
      </c>
      <c r="D66" s="65">
        <v>2012.21</v>
      </c>
      <c r="E66" s="66" t="s">
        <v>247</v>
      </c>
      <c r="F66" s="67">
        <v>35.07</v>
      </c>
      <c r="G66" s="68"/>
      <c r="H66" s="61"/>
      <c r="I66" s="60" t="s">
        <v>39</v>
      </c>
      <c r="J66" s="62">
        <f>IF(I66="Less(-)",-1,1)</f>
        <v>1</v>
      </c>
      <c r="K66" s="63" t="s">
        <v>64</v>
      </c>
      <c r="L66" s="63" t="s">
        <v>7</v>
      </c>
      <c r="M66" s="45"/>
      <c r="N66" s="44"/>
      <c r="O66" s="44"/>
      <c r="P66" s="46"/>
      <c r="Q66" s="44"/>
      <c r="R66" s="44"/>
      <c r="S66" s="46"/>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7">
        <f t="shared" si="0"/>
        <v>70568.2</v>
      </c>
      <c r="BB66" s="48">
        <f t="shared" si="1"/>
        <v>70568.2</v>
      </c>
      <c r="BC66" s="43" t="str">
        <f t="shared" si="2"/>
        <v>INR  Seventy Thousand Five Hundred &amp; Sixty Eight  and Paise Twenty Only</v>
      </c>
      <c r="BD66" s="79">
        <v>31</v>
      </c>
      <c r="BE66" s="79">
        <f t="shared" si="3"/>
        <v>35.07</v>
      </c>
      <c r="BF66" s="79">
        <f t="shared" si="4"/>
        <v>62378.51</v>
      </c>
      <c r="BG66" s="79"/>
      <c r="HQ66" s="15"/>
      <c r="HR66" s="15"/>
      <c r="HS66" s="15"/>
      <c r="HT66" s="15"/>
      <c r="HU66" s="15"/>
    </row>
    <row r="67" spans="1:229" s="14" customFormat="1" ht="60" customHeight="1">
      <c r="A67" s="56">
        <v>55</v>
      </c>
      <c r="B67" s="64" t="s">
        <v>515</v>
      </c>
      <c r="C67" s="57" t="s">
        <v>106</v>
      </c>
      <c r="D67" s="65">
        <v>1709.216</v>
      </c>
      <c r="E67" s="66" t="s">
        <v>247</v>
      </c>
      <c r="F67" s="67">
        <v>20.52</v>
      </c>
      <c r="G67" s="68"/>
      <c r="H67" s="61"/>
      <c r="I67" s="60" t="s">
        <v>39</v>
      </c>
      <c r="J67" s="62">
        <f>IF(I67="Less(-)",-1,1)</f>
        <v>1</v>
      </c>
      <c r="K67" s="63" t="s">
        <v>64</v>
      </c>
      <c r="L67" s="63" t="s">
        <v>7</v>
      </c>
      <c r="M67" s="45"/>
      <c r="N67" s="44"/>
      <c r="O67" s="44"/>
      <c r="P67" s="46"/>
      <c r="Q67" s="44"/>
      <c r="R67" s="44"/>
      <c r="S67" s="46"/>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7">
        <f t="shared" si="0"/>
        <v>35073.11</v>
      </c>
      <c r="BB67" s="48">
        <f t="shared" si="1"/>
        <v>35073.11</v>
      </c>
      <c r="BC67" s="43" t="str">
        <f t="shared" si="2"/>
        <v>INR  Thirty Five Thousand  &amp;Seventy Three  and Paise Eleven Only</v>
      </c>
      <c r="BD67" s="79">
        <v>18.14</v>
      </c>
      <c r="BE67" s="79">
        <f t="shared" si="3"/>
        <v>20.52</v>
      </c>
      <c r="BF67" s="79">
        <f t="shared" si="4"/>
        <v>31005.18</v>
      </c>
      <c r="BG67" s="79"/>
      <c r="HQ67" s="15"/>
      <c r="HR67" s="15"/>
      <c r="HS67" s="15"/>
      <c r="HT67" s="15"/>
      <c r="HU67" s="15"/>
    </row>
    <row r="68" spans="1:229" s="14" customFormat="1" ht="78.75" customHeight="1">
      <c r="A68" s="56">
        <v>56</v>
      </c>
      <c r="B68" s="64" t="s">
        <v>516</v>
      </c>
      <c r="C68" s="57" t="s">
        <v>107</v>
      </c>
      <c r="D68" s="65">
        <v>118.85</v>
      </c>
      <c r="E68" s="66" t="s">
        <v>249</v>
      </c>
      <c r="F68" s="67">
        <v>28.28</v>
      </c>
      <c r="G68" s="68"/>
      <c r="H68" s="61"/>
      <c r="I68" s="60" t="s">
        <v>39</v>
      </c>
      <c r="J68" s="62">
        <f>IF(I68="Less(-)",-1,1)</f>
        <v>1</v>
      </c>
      <c r="K68" s="63" t="s">
        <v>64</v>
      </c>
      <c r="L68" s="63" t="s">
        <v>7</v>
      </c>
      <c r="M68" s="45"/>
      <c r="N68" s="44"/>
      <c r="O68" s="44"/>
      <c r="P68" s="46"/>
      <c r="Q68" s="44"/>
      <c r="R68" s="44"/>
      <c r="S68" s="46"/>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7">
        <f t="shared" si="0"/>
        <v>3361.08</v>
      </c>
      <c r="BB68" s="48">
        <f t="shared" si="1"/>
        <v>3361.08</v>
      </c>
      <c r="BC68" s="43" t="str">
        <f t="shared" si="2"/>
        <v>INR  Three Thousand Three Hundred &amp; Sixty One  and Paise Eight Only</v>
      </c>
      <c r="BD68" s="79">
        <v>25</v>
      </c>
      <c r="BE68" s="79">
        <f t="shared" si="3"/>
        <v>28.28</v>
      </c>
      <c r="BF68" s="79">
        <f t="shared" si="4"/>
        <v>2971.25</v>
      </c>
      <c r="BG68" s="79"/>
      <c r="HQ68" s="15"/>
      <c r="HR68" s="15"/>
      <c r="HS68" s="15"/>
      <c r="HT68" s="15"/>
      <c r="HU68" s="15"/>
    </row>
    <row r="69" spans="1:229" s="14" customFormat="1" ht="53.25" customHeight="1">
      <c r="A69" s="56">
        <v>57</v>
      </c>
      <c r="B69" s="64" t="s">
        <v>517</v>
      </c>
      <c r="C69" s="57" t="s">
        <v>108</v>
      </c>
      <c r="D69" s="65">
        <v>175.6</v>
      </c>
      <c r="E69" s="66" t="s">
        <v>249</v>
      </c>
      <c r="F69" s="67">
        <v>48.64</v>
      </c>
      <c r="G69" s="68"/>
      <c r="H69" s="61"/>
      <c r="I69" s="60" t="s">
        <v>39</v>
      </c>
      <c r="J69" s="62">
        <f t="shared" si="5"/>
        <v>1</v>
      </c>
      <c r="K69" s="63" t="s">
        <v>64</v>
      </c>
      <c r="L69" s="63" t="s">
        <v>7</v>
      </c>
      <c r="M69" s="45"/>
      <c r="N69" s="44"/>
      <c r="O69" s="44"/>
      <c r="P69" s="46"/>
      <c r="Q69" s="44"/>
      <c r="R69" s="44"/>
      <c r="S69" s="46"/>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7">
        <f t="shared" si="0"/>
        <v>8541.18</v>
      </c>
      <c r="BB69" s="48">
        <f t="shared" si="1"/>
        <v>8541.18</v>
      </c>
      <c r="BC69" s="43" t="str">
        <f t="shared" si="2"/>
        <v>INR  Eight Thousand Five Hundred &amp; Forty One  and Paise Eighteen Only</v>
      </c>
      <c r="BD69" s="79">
        <v>43</v>
      </c>
      <c r="BE69" s="79">
        <f t="shared" si="3"/>
        <v>48.64</v>
      </c>
      <c r="BF69" s="79">
        <f t="shared" si="4"/>
        <v>7550.8</v>
      </c>
      <c r="BG69" s="79"/>
      <c r="HQ69" s="15"/>
      <c r="HR69" s="15"/>
      <c r="HS69" s="15"/>
      <c r="HT69" s="15"/>
      <c r="HU69" s="15"/>
    </row>
    <row r="70" spans="1:229" s="14" customFormat="1" ht="48" customHeight="1">
      <c r="A70" s="56">
        <v>58</v>
      </c>
      <c r="B70" s="64" t="s">
        <v>518</v>
      </c>
      <c r="C70" s="57" t="s">
        <v>109</v>
      </c>
      <c r="D70" s="65">
        <v>44</v>
      </c>
      <c r="E70" s="66" t="s">
        <v>249</v>
      </c>
      <c r="F70" s="67">
        <v>179.86</v>
      </c>
      <c r="G70" s="68"/>
      <c r="H70" s="61"/>
      <c r="I70" s="60" t="s">
        <v>39</v>
      </c>
      <c r="J70" s="62">
        <f t="shared" si="5"/>
        <v>1</v>
      </c>
      <c r="K70" s="63" t="s">
        <v>64</v>
      </c>
      <c r="L70" s="63" t="s">
        <v>7</v>
      </c>
      <c r="M70" s="45"/>
      <c r="N70" s="44"/>
      <c r="O70" s="44"/>
      <c r="P70" s="46"/>
      <c r="Q70" s="44"/>
      <c r="R70" s="44"/>
      <c r="S70" s="46"/>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7">
        <f t="shared" si="0"/>
        <v>7913.84</v>
      </c>
      <c r="BB70" s="48">
        <f t="shared" si="1"/>
        <v>7913.84</v>
      </c>
      <c r="BC70" s="43" t="str">
        <f t="shared" si="2"/>
        <v>INR  Seven Thousand Nine Hundred &amp; Thirteen  and Paise Eighty Four Only</v>
      </c>
      <c r="BD70" s="79">
        <v>159</v>
      </c>
      <c r="BE70" s="79">
        <f t="shared" si="3"/>
        <v>179.86</v>
      </c>
      <c r="BF70" s="79">
        <f t="shared" si="4"/>
        <v>6996</v>
      </c>
      <c r="BG70" s="79"/>
      <c r="HQ70" s="15"/>
      <c r="HR70" s="15"/>
      <c r="HS70" s="15"/>
      <c r="HT70" s="15"/>
      <c r="HU70" s="15"/>
    </row>
    <row r="71" spans="1:229" s="14" customFormat="1" ht="27" customHeight="1">
      <c r="A71" s="56">
        <v>59</v>
      </c>
      <c r="B71" s="64" t="s">
        <v>519</v>
      </c>
      <c r="C71" s="57" t="s">
        <v>110</v>
      </c>
      <c r="D71" s="65">
        <v>23</v>
      </c>
      <c r="E71" s="66" t="s">
        <v>249</v>
      </c>
      <c r="F71" s="67">
        <v>79.18</v>
      </c>
      <c r="G71" s="68"/>
      <c r="H71" s="61"/>
      <c r="I71" s="60" t="s">
        <v>39</v>
      </c>
      <c r="J71" s="62">
        <f aca="true" t="shared" si="6" ref="J71:J76">IF(I71="Less(-)",-1,1)</f>
        <v>1</v>
      </c>
      <c r="K71" s="63" t="s">
        <v>64</v>
      </c>
      <c r="L71" s="63" t="s">
        <v>7</v>
      </c>
      <c r="M71" s="45"/>
      <c r="N71" s="44"/>
      <c r="O71" s="44"/>
      <c r="P71" s="46"/>
      <c r="Q71" s="44"/>
      <c r="R71" s="44"/>
      <c r="S71" s="46"/>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7">
        <f t="shared" si="0"/>
        <v>1821.14</v>
      </c>
      <c r="BB71" s="48">
        <f t="shared" si="1"/>
        <v>1821.14</v>
      </c>
      <c r="BC71" s="43" t="str">
        <f t="shared" si="2"/>
        <v>INR  One Thousand Eight Hundred &amp; Twenty One  and Paise Fourteen Only</v>
      </c>
      <c r="BD71" s="79">
        <v>70</v>
      </c>
      <c r="BE71" s="79">
        <f t="shared" si="3"/>
        <v>79.18</v>
      </c>
      <c r="BF71" s="79">
        <f t="shared" si="4"/>
        <v>1610</v>
      </c>
      <c r="BG71" s="79"/>
      <c r="HQ71" s="15"/>
      <c r="HR71" s="15"/>
      <c r="HS71" s="15"/>
      <c r="HT71" s="15"/>
      <c r="HU71" s="15"/>
    </row>
    <row r="72" spans="1:229" s="14" customFormat="1" ht="61.5" customHeight="1">
      <c r="A72" s="56">
        <v>60</v>
      </c>
      <c r="B72" s="64" t="s">
        <v>520</v>
      </c>
      <c r="C72" s="57" t="s">
        <v>111</v>
      </c>
      <c r="D72" s="65">
        <v>105</v>
      </c>
      <c r="E72" s="66" t="s">
        <v>249</v>
      </c>
      <c r="F72" s="67">
        <v>71.27</v>
      </c>
      <c r="G72" s="68"/>
      <c r="H72" s="61"/>
      <c r="I72" s="60" t="s">
        <v>39</v>
      </c>
      <c r="J72" s="62">
        <f t="shared" si="6"/>
        <v>1</v>
      </c>
      <c r="K72" s="63" t="s">
        <v>64</v>
      </c>
      <c r="L72" s="63" t="s">
        <v>7</v>
      </c>
      <c r="M72" s="45"/>
      <c r="N72" s="44"/>
      <c r="O72" s="44"/>
      <c r="P72" s="46"/>
      <c r="Q72" s="44"/>
      <c r="R72" s="44"/>
      <c r="S72" s="46"/>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7">
        <f t="shared" si="0"/>
        <v>7483.35</v>
      </c>
      <c r="BB72" s="48">
        <f t="shared" si="1"/>
        <v>7483.35</v>
      </c>
      <c r="BC72" s="43" t="str">
        <f t="shared" si="2"/>
        <v>INR  Seven Thousand Four Hundred &amp; Eighty Three  and Paise Thirty Five Only</v>
      </c>
      <c r="BD72" s="79">
        <v>63</v>
      </c>
      <c r="BE72" s="79">
        <f t="shared" si="3"/>
        <v>71.27</v>
      </c>
      <c r="BF72" s="79">
        <f t="shared" si="4"/>
        <v>6615</v>
      </c>
      <c r="BG72" s="79"/>
      <c r="HQ72" s="15"/>
      <c r="HR72" s="15"/>
      <c r="HS72" s="15"/>
      <c r="HT72" s="15"/>
      <c r="HU72" s="15"/>
    </row>
    <row r="73" spans="1:229" s="14" customFormat="1" ht="60" customHeight="1">
      <c r="A73" s="56">
        <v>61</v>
      </c>
      <c r="B73" s="64" t="s">
        <v>521</v>
      </c>
      <c r="C73" s="57" t="s">
        <v>112</v>
      </c>
      <c r="D73" s="65">
        <v>20</v>
      </c>
      <c r="E73" s="66" t="s">
        <v>249</v>
      </c>
      <c r="F73" s="67">
        <v>111.99</v>
      </c>
      <c r="G73" s="68"/>
      <c r="H73" s="61"/>
      <c r="I73" s="60" t="s">
        <v>39</v>
      </c>
      <c r="J73" s="62">
        <f t="shared" si="6"/>
        <v>1</v>
      </c>
      <c r="K73" s="63" t="s">
        <v>64</v>
      </c>
      <c r="L73" s="63" t="s">
        <v>7</v>
      </c>
      <c r="M73" s="45"/>
      <c r="N73" s="44"/>
      <c r="O73" s="44"/>
      <c r="P73" s="46"/>
      <c r="Q73" s="44"/>
      <c r="R73" s="44"/>
      <c r="S73" s="46"/>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7">
        <f t="shared" si="0"/>
        <v>2239.8</v>
      </c>
      <c r="BB73" s="48">
        <f t="shared" si="1"/>
        <v>2239.8</v>
      </c>
      <c r="BC73" s="43" t="str">
        <f t="shared" si="2"/>
        <v>INR  Two Thousand Two Hundred &amp; Thirty Nine  and Paise Eighty Only</v>
      </c>
      <c r="BD73" s="79">
        <v>99</v>
      </c>
      <c r="BE73" s="79">
        <f t="shared" si="3"/>
        <v>111.99</v>
      </c>
      <c r="BF73" s="79">
        <f t="shared" si="4"/>
        <v>1980</v>
      </c>
      <c r="BG73" s="79"/>
      <c r="HQ73" s="15"/>
      <c r="HR73" s="15"/>
      <c r="HS73" s="15"/>
      <c r="HT73" s="15"/>
      <c r="HU73" s="15"/>
    </row>
    <row r="74" spans="1:229" s="14" customFormat="1" ht="80.25" customHeight="1">
      <c r="A74" s="56">
        <v>62</v>
      </c>
      <c r="B74" s="64" t="s">
        <v>522</v>
      </c>
      <c r="C74" s="57" t="s">
        <v>113</v>
      </c>
      <c r="D74" s="65">
        <v>173</v>
      </c>
      <c r="E74" s="66" t="s">
        <v>249</v>
      </c>
      <c r="F74" s="67">
        <v>109.73</v>
      </c>
      <c r="G74" s="68"/>
      <c r="H74" s="61"/>
      <c r="I74" s="60" t="s">
        <v>39</v>
      </c>
      <c r="J74" s="62">
        <f t="shared" si="6"/>
        <v>1</v>
      </c>
      <c r="K74" s="63" t="s">
        <v>64</v>
      </c>
      <c r="L74" s="63" t="s">
        <v>7</v>
      </c>
      <c r="M74" s="45"/>
      <c r="N74" s="44"/>
      <c r="O74" s="44"/>
      <c r="P74" s="46"/>
      <c r="Q74" s="44"/>
      <c r="R74" s="44"/>
      <c r="S74" s="46"/>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7">
        <f t="shared" si="0"/>
        <v>18983.29</v>
      </c>
      <c r="BB74" s="48">
        <f t="shared" si="1"/>
        <v>18983.29</v>
      </c>
      <c r="BC74" s="43" t="str">
        <f t="shared" si="2"/>
        <v>INR  Eighteen Thousand Nine Hundred &amp; Eighty Three  and Paise Twenty Nine Only</v>
      </c>
      <c r="BD74" s="79">
        <v>97</v>
      </c>
      <c r="BE74" s="79">
        <f t="shared" si="3"/>
        <v>109.73</v>
      </c>
      <c r="BF74" s="79">
        <f t="shared" si="4"/>
        <v>16781</v>
      </c>
      <c r="BG74" s="79"/>
      <c r="HQ74" s="15"/>
      <c r="HR74" s="15"/>
      <c r="HS74" s="15"/>
      <c r="HT74" s="15"/>
      <c r="HU74" s="15"/>
    </row>
    <row r="75" spans="1:229" s="14" customFormat="1" ht="117" customHeight="1">
      <c r="A75" s="56">
        <v>63</v>
      </c>
      <c r="B75" s="64" t="s">
        <v>523</v>
      </c>
      <c r="C75" s="57" t="s">
        <v>114</v>
      </c>
      <c r="D75" s="65">
        <v>72.5</v>
      </c>
      <c r="E75" s="66" t="s">
        <v>247</v>
      </c>
      <c r="F75" s="67">
        <v>2919.63</v>
      </c>
      <c r="G75" s="68"/>
      <c r="H75" s="61"/>
      <c r="I75" s="60" t="s">
        <v>39</v>
      </c>
      <c r="J75" s="62">
        <f t="shared" si="6"/>
        <v>1</v>
      </c>
      <c r="K75" s="63" t="s">
        <v>64</v>
      </c>
      <c r="L75" s="63" t="s">
        <v>7</v>
      </c>
      <c r="M75" s="45"/>
      <c r="N75" s="44"/>
      <c r="O75" s="44"/>
      <c r="P75" s="46"/>
      <c r="Q75" s="44"/>
      <c r="R75" s="44"/>
      <c r="S75" s="46"/>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7">
        <f t="shared" si="0"/>
        <v>211673.18</v>
      </c>
      <c r="BB75" s="48">
        <f t="shared" si="1"/>
        <v>211673.18</v>
      </c>
      <c r="BC75" s="43" t="str">
        <f t="shared" si="2"/>
        <v>INR  Two Lakh Eleven Thousand Six Hundred &amp; Seventy Three  and Paise Eighteen Only</v>
      </c>
      <c r="BD75" s="79">
        <v>2581</v>
      </c>
      <c r="BE75" s="79">
        <f t="shared" si="3"/>
        <v>2919.63</v>
      </c>
      <c r="BF75" s="79">
        <f t="shared" si="4"/>
        <v>187122.5</v>
      </c>
      <c r="BG75" s="79"/>
      <c r="HQ75" s="15"/>
      <c r="HR75" s="15"/>
      <c r="HS75" s="15"/>
      <c r="HT75" s="15"/>
      <c r="HU75" s="15"/>
    </row>
    <row r="76" spans="1:229" s="14" customFormat="1" ht="118.5" customHeight="1">
      <c r="A76" s="56">
        <v>64</v>
      </c>
      <c r="B76" s="64" t="s">
        <v>524</v>
      </c>
      <c r="C76" s="57" t="s">
        <v>115</v>
      </c>
      <c r="D76" s="65">
        <v>196.02</v>
      </c>
      <c r="E76" s="66" t="s">
        <v>248</v>
      </c>
      <c r="F76" s="67">
        <v>504.52</v>
      </c>
      <c r="G76" s="68"/>
      <c r="H76" s="61"/>
      <c r="I76" s="60" t="s">
        <v>39</v>
      </c>
      <c r="J76" s="62">
        <f t="shared" si="6"/>
        <v>1</v>
      </c>
      <c r="K76" s="63" t="s">
        <v>64</v>
      </c>
      <c r="L76" s="63" t="s">
        <v>7</v>
      </c>
      <c r="M76" s="45"/>
      <c r="N76" s="44"/>
      <c r="O76" s="44"/>
      <c r="P76" s="46"/>
      <c r="Q76" s="44"/>
      <c r="R76" s="44"/>
      <c r="S76" s="46"/>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7">
        <f t="shared" si="0"/>
        <v>98896.01</v>
      </c>
      <c r="BB76" s="48">
        <f t="shared" si="1"/>
        <v>98896.01</v>
      </c>
      <c r="BC76" s="43" t="str">
        <f t="shared" si="2"/>
        <v>INR  Ninety Eight Thousand Eight Hundred &amp; Ninety Six  and Paise One Only</v>
      </c>
      <c r="BD76" s="79">
        <v>446</v>
      </c>
      <c r="BE76" s="79">
        <f t="shared" si="3"/>
        <v>504.52</v>
      </c>
      <c r="BF76" s="79">
        <f t="shared" si="4"/>
        <v>87424.92</v>
      </c>
      <c r="BG76" s="79"/>
      <c r="HQ76" s="15"/>
      <c r="HR76" s="15"/>
      <c r="HS76" s="15"/>
      <c r="HT76" s="15"/>
      <c r="HU76" s="15"/>
    </row>
    <row r="77" spans="1:229" s="14" customFormat="1" ht="33" customHeight="1">
      <c r="A77" s="56">
        <v>65</v>
      </c>
      <c r="B77" s="64" t="s">
        <v>246</v>
      </c>
      <c r="C77" s="57" t="s">
        <v>116</v>
      </c>
      <c r="D77" s="65">
        <v>36.937</v>
      </c>
      <c r="E77" s="66" t="s">
        <v>247</v>
      </c>
      <c r="F77" s="67">
        <v>23.76</v>
      </c>
      <c r="G77" s="68"/>
      <c r="H77" s="61"/>
      <c r="I77" s="60" t="s">
        <v>39</v>
      </c>
      <c r="J77" s="62">
        <f t="shared" si="5"/>
        <v>1</v>
      </c>
      <c r="K77" s="63" t="s">
        <v>64</v>
      </c>
      <c r="L77" s="63" t="s">
        <v>7</v>
      </c>
      <c r="M77" s="45"/>
      <c r="N77" s="44"/>
      <c r="O77" s="44"/>
      <c r="P77" s="46"/>
      <c r="Q77" s="44"/>
      <c r="R77" s="44"/>
      <c r="S77" s="46"/>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7">
        <f t="shared" si="0"/>
        <v>877.62</v>
      </c>
      <c r="BB77" s="48">
        <f t="shared" si="1"/>
        <v>877.62</v>
      </c>
      <c r="BC77" s="43" t="str">
        <f t="shared" si="2"/>
        <v>INR  Eight Hundred &amp; Seventy Seven  and Paise Sixty Two Only</v>
      </c>
      <c r="BD77" s="79">
        <v>21</v>
      </c>
      <c r="BE77" s="79">
        <f t="shared" si="3"/>
        <v>23.76</v>
      </c>
      <c r="BF77" s="79">
        <f t="shared" si="4"/>
        <v>775.68</v>
      </c>
      <c r="BG77" s="79"/>
      <c r="HQ77" s="15"/>
      <c r="HR77" s="15"/>
      <c r="HS77" s="15"/>
      <c r="HT77" s="15"/>
      <c r="HU77" s="15"/>
    </row>
    <row r="78" spans="1:229" s="14" customFormat="1" ht="249.75" customHeight="1">
      <c r="A78" s="56">
        <v>66</v>
      </c>
      <c r="B78" s="69" t="s">
        <v>525</v>
      </c>
      <c r="C78" s="57" t="s">
        <v>117</v>
      </c>
      <c r="D78" s="65">
        <v>45</v>
      </c>
      <c r="E78" s="66" t="s">
        <v>526</v>
      </c>
      <c r="F78" s="67">
        <v>200.22</v>
      </c>
      <c r="G78" s="68"/>
      <c r="H78" s="61"/>
      <c r="I78" s="60" t="s">
        <v>39</v>
      </c>
      <c r="J78" s="62">
        <f t="shared" si="5"/>
        <v>1</v>
      </c>
      <c r="K78" s="63" t="s">
        <v>64</v>
      </c>
      <c r="L78" s="63" t="s">
        <v>7</v>
      </c>
      <c r="M78" s="45"/>
      <c r="N78" s="44"/>
      <c r="O78" s="44"/>
      <c r="P78" s="46"/>
      <c r="Q78" s="44"/>
      <c r="R78" s="44"/>
      <c r="S78" s="46"/>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7">
        <f t="shared" si="0"/>
        <v>9009.9</v>
      </c>
      <c r="BB78" s="48">
        <f t="shared" si="1"/>
        <v>9009.9</v>
      </c>
      <c r="BC78" s="43" t="str">
        <f t="shared" si="2"/>
        <v>INR  Nine Thousand  &amp;Nine  and Paise Ninety Only</v>
      </c>
      <c r="BD78" s="79">
        <v>177</v>
      </c>
      <c r="BE78" s="79">
        <f t="shared" si="3"/>
        <v>200.22</v>
      </c>
      <c r="BF78" s="79">
        <f t="shared" si="4"/>
        <v>7965</v>
      </c>
      <c r="BG78" s="79"/>
      <c r="HQ78" s="15"/>
      <c r="HR78" s="15"/>
      <c r="HS78" s="15"/>
      <c r="HT78" s="15"/>
      <c r="HU78" s="15"/>
    </row>
    <row r="79" spans="1:229" s="14" customFormat="1" ht="234.75" customHeight="1">
      <c r="A79" s="56">
        <v>67</v>
      </c>
      <c r="B79" s="64" t="s">
        <v>527</v>
      </c>
      <c r="C79" s="57" t="s">
        <v>118</v>
      </c>
      <c r="D79" s="65">
        <v>32</v>
      </c>
      <c r="E79" s="66" t="s">
        <v>526</v>
      </c>
      <c r="F79" s="67">
        <v>266.96</v>
      </c>
      <c r="G79" s="68"/>
      <c r="H79" s="61"/>
      <c r="I79" s="60" t="s">
        <v>39</v>
      </c>
      <c r="J79" s="62">
        <f>IF(I79="Less(-)",-1,1)</f>
        <v>1</v>
      </c>
      <c r="K79" s="63" t="s">
        <v>64</v>
      </c>
      <c r="L79" s="63" t="s">
        <v>7</v>
      </c>
      <c r="M79" s="45"/>
      <c r="N79" s="44"/>
      <c r="O79" s="44"/>
      <c r="P79" s="46"/>
      <c r="Q79" s="44"/>
      <c r="R79" s="44"/>
      <c r="S79" s="46"/>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7">
        <f aca="true" t="shared" si="7" ref="BA79:BA142">total_amount_ba($B$2,$D$2,D79,F79,J79,K79,M79)</f>
        <v>8542.72</v>
      </c>
      <c r="BB79" s="48">
        <f aca="true" t="shared" si="8" ref="BB79:BB142">BA79+SUM(N79:AZ79)</f>
        <v>8542.72</v>
      </c>
      <c r="BC79" s="43" t="str">
        <f aca="true" t="shared" si="9" ref="BC79:BC142">SpellNumber(L79,BB79)</f>
        <v>INR  Eight Thousand Five Hundred &amp; Forty Two  and Paise Seventy Two Only</v>
      </c>
      <c r="BD79" s="79">
        <v>236</v>
      </c>
      <c r="BE79" s="79">
        <f aca="true" t="shared" si="10" ref="BE79:BE95">ROUND(BD79*1.12*1.01,2)</f>
        <v>266.96</v>
      </c>
      <c r="BF79" s="79">
        <f aca="true" t="shared" si="11" ref="BF79:BF142">D79*BD79</f>
        <v>7552</v>
      </c>
      <c r="BG79" s="79"/>
      <c r="HQ79" s="15"/>
      <c r="HR79" s="15"/>
      <c r="HS79" s="15"/>
      <c r="HT79" s="15"/>
      <c r="HU79" s="15"/>
    </row>
    <row r="80" spans="1:229" s="14" customFormat="1" ht="232.5" customHeight="1">
      <c r="A80" s="56">
        <v>68</v>
      </c>
      <c r="B80" s="64" t="s">
        <v>528</v>
      </c>
      <c r="C80" s="57" t="s">
        <v>119</v>
      </c>
      <c r="D80" s="65">
        <v>40</v>
      </c>
      <c r="E80" s="66" t="s">
        <v>526</v>
      </c>
      <c r="F80" s="67">
        <v>330.31</v>
      </c>
      <c r="G80" s="68"/>
      <c r="H80" s="61"/>
      <c r="I80" s="60" t="s">
        <v>39</v>
      </c>
      <c r="J80" s="62">
        <f>IF(I80="Less(-)",-1,1)</f>
        <v>1</v>
      </c>
      <c r="K80" s="63" t="s">
        <v>64</v>
      </c>
      <c r="L80" s="63" t="s">
        <v>7</v>
      </c>
      <c r="M80" s="45"/>
      <c r="N80" s="44"/>
      <c r="O80" s="44"/>
      <c r="P80" s="46"/>
      <c r="Q80" s="44"/>
      <c r="R80" s="44"/>
      <c r="S80" s="46"/>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7">
        <f t="shared" si="7"/>
        <v>13212.4</v>
      </c>
      <c r="BB80" s="48">
        <f t="shared" si="8"/>
        <v>13212.4</v>
      </c>
      <c r="BC80" s="43" t="str">
        <f t="shared" si="9"/>
        <v>INR  Thirteen Thousand Two Hundred &amp; Twelve  and Paise Forty Only</v>
      </c>
      <c r="BD80" s="79">
        <v>292</v>
      </c>
      <c r="BE80" s="79">
        <f t="shared" si="10"/>
        <v>330.31</v>
      </c>
      <c r="BF80" s="79">
        <f t="shared" si="11"/>
        <v>11680</v>
      </c>
      <c r="BG80" s="79"/>
      <c r="HQ80" s="15"/>
      <c r="HR80" s="15"/>
      <c r="HS80" s="15"/>
      <c r="HT80" s="15"/>
      <c r="HU80" s="15"/>
    </row>
    <row r="81" spans="1:229" s="14" customFormat="1" ht="61.5" customHeight="1">
      <c r="A81" s="56">
        <v>69</v>
      </c>
      <c r="B81" s="64" t="s">
        <v>452</v>
      </c>
      <c r="C81" s="57" t="s">
        <v>120</v>
      </c>
      <c r="D81" s="65">
        <v>12</v>
      </c>
      <c r="E81" s="66" t="s">
        <v>253</v>
      </c>
      <c r="F81" s="67">
        <v>1423.05</v>
      </c>
      <c r="G81" s="68"/>
      <c r="H81" s="61"/>
      <c r="I81" s="60" t="s">
        <v>39</v>
      </c>
      <c r="J81" s="62">
        <f t="shared" si="5"/>
        <v>1</v>
      </c>
      <c r="K81" s="63" t="s">
        <v>64</v>
      </c>
      <c r="L81" s="63" t="s">
        <v>7</v>
      </c>
      <c r="M81" s="45"/>
      <c r="N81" s="44"/>
      <c r="O81" s="44"/>
      <c r="P81" s="46"/>
      <c r="Q81" s="44"/>
      <c r="R81" s="44"/>
      <c r="S81" s="46"/>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7">
        <f t="shared" si="7"/>
        <v>17076.6</v>
      </c>
      <c r="BB81" s="48">
        <f t="shared" si="8"/>
        <v>17076.6</v>
      </c>
      <c r="BC81" s="43" t="str">
        <f t="shared" si="9"/>
        <v>INR  Seventeen Thousand  &amp;Seventy Six  and Paise Sixty Only</v>
      </c>
      <c r="BD81" s="79">
        <v>1258</v>
      </c>
      <c r="BE81" s="79">
        <f t="shared" si="10"/>
        <v>1423.05</v>
      </c>
      <c r="BF81" s="79">
        <f t="shared" si="11"/>
        <v>15096</v>
      </c>
      <c r="BG81" s="79"/>
      <c r="HQ81" s="15"/>
      <c r="HR81" s="15"/>
      <c r="HS81" s="15"/>
      <c r="HT81" s="15"/>
      <c r="HU81" s="15"/>
    </row>
    <row r="82" spans="1:229" s="14" customFormat="1" ht="48.75" customHeight="1">
      <c r="A82" s="56">
        <v>70</v>
      </c>
      <c r="B82" s="64" t="s">
        <v>529</v>
      </c>
      <c r="C82" s="57" t="s">
        <v>121</v>
      </c>
      <c r="D82" s="65">
        <v>50</v>
      </c>
      <c r="E82" s="66" t="s">
        <v>253</v>
      </c>
      <c r="F82" s="67">
        <v>921.93</v>
      </c>
      <c r="G82" s="68"/>
      <c r="H82" s="61"/>
      <c r="I82" s="60" t="s">
        <v>39</v>
      </c>
      <c r="J82" s="62">
        <f t="shared" si="5"/>
        <v>1</v>
      </c>
      <c r="K82" s="63" t="s">
        <v>64</v>
      </c>
      <c r="L82" s="63" t="s">
        <v>7</v>
      </c>
      <c r="M82" s="45"/>
      <c r="N82" s="44"/>
      <c r="O82" s="44"/>
      <c r="P82" s="46"/>
      <c r="Q82" s="44"/>
      <c r="R82" s="44"/>
      <c r="S82" s="46"/>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7">
        <f t="shared" si="7"/>
        <v>46096.5</v>
      </c>
      <c r="BB82" s="48">
        <f t="shared" si="8"/>
        <v>46096.5</v>
      </c>
      <c r="BC82" s="43" t="str">
        <f t="shared" si="9"/>
        <v>INR  Forty Six Thousand  &amp;Ninety Six  and Paise Fifty Only</v>
      </c>
      <c r="BD82" s="79">
        <v>815</v>
      </c>
      <c r="BE82" s="79">
        <f t="shared" si="10"/>
        <v>921.93</v>
      </c>
      <c r="BF82" s="79">
        <f t="shared" si="11"/>
        <v>40750</v>
      </c>
      <c r="BG82" s="79"/>
      <c r="HQ82" s="15"/>
      <c r="HR82" s="15"/>
      <c r="HS82" s="15"/>
      <c r="HT82" s="15"/>
      <c r="HU82" s="15"/>
    </row>
    <row r="83" spans="1:229" s="14" customFormat="1" ht="63.75" customHeight="1">
      <c r="A83" s="56">
        <v>71</v>
      </c>
      <c r="B83" s="64" t="s">
        <v>530</v>
      </c>
      <c r="C83" s="57" t="s">
        <v>122</v>
      </c>
      <c r="D83" s="65">
        <v>152</v>
      </c>
      <c r="E83" s="66" t="s">
        <v>526</v>
      </c>
      <c r="F83" s="67">
        <v>330.31</v>
      </c>
      <c r="G83" s="68"/>
      <c r="H83" s="61"/>
      <c r="I83" s="60" t="s">
        <v>39</v>
      </c>
      <c r="J83" s="62">
        <f t="shared" si="5"/>
        <v>1</v>
      </c>
      <c r="K83" s="63" t="s">
        <v>64</v>
      </c>
      <c r="L83" s="63" t="s">
        <v>7</v>
      </c>
      <c r="M83" s="45"/>
      <c r="N83" s="44"/>
      <c r="O83" s="44"/>
      <c r="P83" s="46"/>
      <c r="Q83" s="44"/>
      <c r="R83" s="44"/>
      <c r="S83" s="46"/>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7">
        <f t="shared" si="7"/>
        <v>50207.12</v>
      </c>
      <c r="BB83" s="48">
        <f t="shared" si="8"/>
        <v>50207.12</v>
      </c>
      <c r="BC83" s="43" t="str">
        <f t="shared" si="9"/>
        <v>INR  Fifty Thousand Two Hundred &amp; Seven  and Paise Twelve Only</v>
      </c>
      <c r="BD83" s="79">
        <v>292</v>
      </c>
      <c r="BE83" s="79">
        <f t="shared" si="10"/>
        <v>330.31</v>
      </c>
      <c r="BF83" s="79">
        <f t="shared" si="11"/>
        <v>44384</v>
      </c>
      <c r="BG83" s="79"/>
      <c r="HQ83" s="15"/>
      <c r="HR83" s="15"/>
      <c r="HS83" s="15"/>
      <c r="HT83" s="15"/>
      <c r="HU83" s="15"/>
    </row>
    <row r="84" spans="1:229" s="14" customFormat="1" ht="66.75" customHeight="1">
      <c r="A84" s="56">
        <v>72</v>
      </c>
      <c r="B84" s="64" t="s">
        <v>531</v>
      </c>
      <c r="C84" s="57" t="s">
        <v>123</v>
      </c>
      <c r="D84" s="65">
        <v>172</v>
      </c>
      <c r="E84" s="66" t="s">
        <v>526</v>
      </c>
      <c r="F84" s="67">
        <v>356.33</v>
      </c>
      <c r="G84" s="68"/>
      <c r="H84" s="61"/>
      <c r="I84" s="60" t="s">
        <v>39</v>
      </c>
      <c r="J84" s="62">
        <f t="shared" si="5"/>
        <v>1</v>
      </c>
      <c r="K84" s="63" t="s">
        <v>64</v>
      </c>
      <c r="L84" s="63" t="s">
        <v>7</v>
      </c>
      <c r="M84" s="45"/>
      <c r="N84" s="44"/>
      <c r="O84" s="44"/>
      <c r="P84" s="46"/>
      <c r="Q84" s="44"/>
      <c r="R84" s="44"/>
      <c r="S84" s="46"/>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7">
        <f t="shared" si="7"/>
        <v>61288.76</v>
      </c>
      <c r="BB84" s="48">
        <f t="shared" si="8"/>
        <v>61288.76</v>
      </c>
      <c r="BC84" s="43" t="str">
        <f t="shared" si="9"/>
        <v>INR  Sixty One Thousand Two Hundred &amp; Eighty Eight  and Paise Seventy Six Only</v>
      </c>
      <c r="BD84" s="79">
        <v>315</v>
      </c>
      <c r="BE84" s="79">
        <f t="shared" si="10"/>
        <v>356.33</v>
      </c>
      <c r="BF84" s="79">
        <f t="shared" si="11"/>
        <v>54180</v>
      </c>
      <c r="BG84" s="79"/>
      <c r="HQ84" s="15"/>
      <c r="HR84" s="15"/>
      <c r="HS84" s="15"/>
      <c r="HT84" s="15"/>
      <c r="HU84" s="15"/>
    </row>
    <row r="85" spans="1:229" s="14" customFormat="1" ht="75.75" customHeight="1">
      <c r="A85" s="56">
        <v>73</v>
      </c>
      <c r="B85" s="64" t="s">
        <v>532</v>
      </c>
      <c r="C85" s="57" t="s">
        <v>124</v>
      </c>
      <c r="D85" s="65">
        <v>60</v>
      </c>
      <c r="E85" s="66" t="s">
        <v>249</v>
      </c>
      <c r="F85" s="67">
        <v>96.15</v>
      </c>
      <c r="G85" s="68"/>
      <c r="H85" s="61"/>
      <c r="I85" s="60" t="s">
        <v>39</v>
      </c>
      <c r="J85" s="62">
        <f t="shared" si="5"/>
        <v>1</v>
      </c>
      <c r="K85" s="63" t="s">
        <v>64</v>
      </c>
      <c r="L85" s="63" t="s">
        <v>7</v>
      </c>
      <c r="M85" s="45"/>
      <c r="N85" s="44"/>
      <c r="O85" s="44"/>
      <c r="P85" s="46"/>
      <c r="Q85" s="44"/>
      <c r="R85" s="44"/>
      <c r="S85" s="46"/>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7">
        <f t="shared" si="7"/>
        <v>5769</v>
      </c>
      <c r="BB85" s="48">
        <f t="shared" si="8"/>
        <v>5769</v>
      </c>
      <c r="BC85" s="43" t="str">
        <f t="shared" si="9"/>
        <v>INR  Five Thousand Seven Hundred &amp; Sixty Nine  Only</v>
      </c>
      <c r="BD85" s="79">
        <v>85</v>
      </c>
      <c r="BE85" s="79">
        <f t="shared" si="10"/>
        <v>96.15</v>
      </c>
      <c r="BF85" s="79">
        <f t="shared" si="11"/>
        <v>5100</v>
      </c>
      <c r="BG85" s="79"/>
      <c r="HQ85" s="15"/>
      <c r="HR85" s="15"/>
      <c r="HS85" s="15"/>
      <c r="HT85" s="15"/>
      <c r="HU85" s="15"/>
    </row>
    <row r="86" spans="1:229" s="14" customFormat="1" ht="78.75" customHeight="1">
      <c r="A86" s="56">
        <v>74</v>
      </c>
      <c r="B86" s="64" t="s">
        <v>533</v>
      </c>
      <c r="C86" s="57" t="s">
        <v>125</v>
      </c>
      <c r="D86" s="65">
        <v>10</v>
      </c>
      <c r="E86" s="66" t="s">
        <v>249</v>
      </c>
      <c r="F86" s="67">
        <v>96.15</v>
      </c>
      <c r="G86" s="68"/>
      <c r="H86" s="61"/>
      <c r="I86" s="60" t="s">
        <v>39</v>
      </c>
      <c r="J86" s="62">
        <f>IF(I86="Less(-)",-1,1)</f>
        <v>1</v>
      </c>
      <c r="K86" s="63" t="s">
        <v>64</v>
      </c>
      <c r="L86" s="63" t="s">
        <v>7</v>
      </c>
      <c r="M86" s="45"/>
      <c r="N86" s="44"/>
      <c r="O86" s="44"/>
      <c r="P86" s="46"/>
      <c r="Q86" s="44"/>
      <c r="R86" s="44"/>
      <c r="S86" s="46"/>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7">
        <f t="shared" si="7"/>
        <v>961.5</v>
      </c>
      <c r="BB86" s="48">
        <f t="shared" si="8"/>
        <v>961.5</v>
      </c>
      <c r="BC86" s="43" t="str">
        <f t="shared" si="9"/>
        <v>INR  Nine Hundred &amp; Sixty One  and Paise Fifty Only</v>
      </c>
      <c r="BD86" s="79">
        <v>85</v>
      </c>
      <c r="BE86" s="79">
        <f t="shared" si="10"/>
        <v>96.15</v>
      </c>
      <c r="BF86" s="79">
        <f t="shared" si="11"/>
        <v>850</v>
      </c>
      <c r="BG86" s="79"/>
      <c r="HQ86" s="15"/>
      <c r="HR86" s="15"/>
      <c r="HS86" s="15"/>
      <c r="HT86" s="15"/>
      <c r="HU86" s="15"/>
    </row>
    <row r="87" spans="1:229" s="14" customFormat="1" ht="79.5" customHeight="1">
      <c r="A87" s="56">
        <v>75</v>
      </c>
      <c r="B87" s="64" t="s">
        <v>534</v>
      </c>
      <c r="C87" s="57" t="s">
        <v>126</v>
      </c>
      <c r="D87" s="65">
        <v>50</v>
      </c>
      <c r="E87" s="66" t="s">
        <v>249</v>
      </c>
      <c r="F87" s="67">
        <v>166.29</v>
      </c>
      <c r="G87" s="68"/>
      <c r="H87" s="61"/>
      <c r="I87" s="60" t="s">
        <v>39</v>
      </c>
      <c r="J87" s="62">
        <f t="shared" si="5"/>
        <v>1</v>
      </c>
      <c r="K87" s="63" t="s">
        <v>64</v>
      </c>
      <c r="L87" s="63" t="s">
        <v>7</v>
      </c>
      <c r="M87" s="45"/>
      <c r="N87" s="44"/>
      <c r="O87" s="44"/>
      <c r="P87" s="46"/>
      <c r="Q87" s="44"/>
      <c r="R87" s="44"/>
      <c r="S87" s="46"/>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7">
        <f t="shared" si="7"/>
        <v>8314.5</v>
      </c>
      <c r="BB87" s="48">
        <f t="shared" si="8"/>
        <v>8314.5</v>
      </c>
      <c r="BC87" s="43" t="str">
        <f t="shared" si="9"/>
        <v>INR  Eight Thousand Three Hundred &amp; Fourteen  and Paise Fifty Only</v>
      </c>
      <c r="BD87" s="79">
        <v>147</v>
      </c>
      <c r="BE87" s="79">
        <f t="shared" si="10"/>
        <v>166.29</v>
      </c>
      <c r="BF87" s="79">
        <f t="shared" si="11"/>
        <v>7350</v>
      </c>
      <c r="BG87" s="79"/>
      <c r="HQ87" s="15"/>
      <c r="HR87" s="15"/>
      <c r="HS87" s="15"/>
      <c r="HT87" s="15"/>
      <c r="HU87" s="15"/>
    </row>
    <row r="88" spans="1:229" s="14" customFormat="1" ht="75" customHeight="1">
      <c r="A88" s="56">
        <v>76</v>
      </c>
      <c r="B88" s="64" t="s">
        <v>535</v>
      </c>
      <c r="C88" s="57" t="s">
        <v>127</v>
      </c>
      <c r="D88" s="65">
        <v>65</v>
      </c>
      <c r="E88" s="66" t="s">
        <v>249</v>
      </c>
      <c r="F88" s="67">
        <v>100.68</v>
      </c>
      <c r="G88" s="68"/>
      <c r="H88" s="61"/>
      <c r="I88" s="60" t="s">
        <v>39</v>
      </c>
      <c r="J88" s="62">
        <f t="shared" si="5"/>
        <v>1</v>
      </c>
      <c r="K88" s="63" t="s">
        <v>64</v>
      </c>
      <c r="L88" s="63" t="s">
        <v>7</v>
      </c>
      <c r="M88" s="45"/>
      <c r="N88" s="44"/>
      <c r="O88" s="44"/>
      <c r="P88" s="46"/>
      <c r="Q88" s="44"/>
      <c r="R88" s="44"/>
      <c r="S88" s="46"/>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7">
        <f t="shared" si="7"/>
        <v>6544.2</v>
      </c>
      <c r="BB88" s="48">
        <f t="shared" si="8"/>
        <v>6544.2</v>
      </c>
      <c r="BC88" s="43" t="str">
        <f t="shared" si="9"/>
        <v>INR  Six Thousand Five Hundred &amp; Forty Four  and Paise Twenty Only</v>
      </c>
      <c r="BD88" s="79">
        <v>89</v>
      </c>
      <c r="BE88" s="79">
        <f t="shared" si="10"/>
        <v>100.68</v>
      </c>
      <c r="BF88" s="79">
        <f t="shared" si="11"/>
        <v>5785</v>
      </c>
      <c r="BG88" s="79"/>
      <c r="HQ88" s="15"/>
      <c r="HR88" s="15"/>
      <c r="HS88" s="15"/>
      <c r="HT88" s="15"/>
      <c r="HU88" s="15"/>
    </row>
    <row r="89" spans="1:229" s="14" customFormat="1" ht="75.75" customHeight="1">
      <c r="A89" s="56">
        <v>77</v>
      </c>
      <c r="B89" s="64" t="s">
        <v>536</v>
      </c>
      <c r="C89" s="57" t="s">
        <v>128</v>
      </c>
      <c r="D89" s="65">
        <v>150</v>
      </c>
      <c r="E89" s="66" t="s">
        <v>249</v>
      </c>
      <c r="F89" s="67">
        <v>135.74</v>
      </c>
      <c r="G89" s="68"/>
      <c r="H89" s="61"/>
      <c r="I89" s="60" t="s">
        <v>39</v>
      </c>
      <c r="J89" s="62">
        <f t="shared" si="5"/>
        <v>1</v>
      </c>
      <c r="K89" s="63" t="s">
        <v>64</v>
      </c>
      <c r="L89" s="63" t="s">
        <v>7</v>
      </c>
      <c r="M89" s="45"/>
      <c r="N89" s="44"/>
      <c r="O89" s="44"/>
      <c r="P89" s="46"/>
      <c r="Q89" s="44"/>
      <c r="R89" s="44"/>
      <c r="S89" s="46"/>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7">
        <f t="shared" si="7"/>
        <v>20361</v>
      </c>
      <c r="BB89" s="48">
        <f t="shared" si="8"/>
        <v>20361</v>
      </c>
      <c r="BC89" s="43" t="str">
        <f t="shared" si="9"/>
        <v>INR  Twenty Thousand Three Hundred &amp; Sixty One  Only</v>
      </c>
      <c r="BD89" s="79">
        <v>120</v>
      </c>
      <c r="BE89" s="79">
        <f t="shared" si="10"/>
        <v>135.74</v>
      </c>
      <c r="BF89" s="79">
        <f t="shared" si="11"/>
        <v>18000</v>
      </c>
      <c r="BG89" s="79"/>
      <c r="HQ89" s="15"/>
      <c r="HR89" s="15"/>
      <c r="HS89" s="15"/>
      <c r="HT89" s="15"/>
      <c r="HU89" s="15"/>
    </row>
    <row r="90" spans="1:229" s="14" customFormat="1" ht="75" customHeight="1">
      <c r="A90" s="56">
        <v>78</v>
      </c>
      <c r="B90" s="64" t="s">
        <v>537</v>
      </c>
      <c r="C90" s="57" t="s">
        <v>129</v>
      </c>
      <c r="D90" s="65">
        <v>120</v>
      </c>
      <c r="E90" s="66" t="s">
        <v>249</v>
      </c>
      <c r="F90" s="67">
        <v>37.33</v>
      </c>
      <c r="G90" s="68"/>
      <c r="H90" s="61"/>
      <c r="I90" s="60" t="s">
        <v>39</v>
      </c>
      <c r="J90" s="62">
        <f>IF(I90="Less(-)",-1,1)</f>
        <v>1</v>
      </c>
      <c r="K90" s="63" t="s">
        <v>64</v>
      </c>
      <c r="L90" s="63" t="s">
        <v>7</v>
      </c>
      <c r="M90" s="45"/>
      <c r="N90" s="44"/>
      <c r="O90" s="44"/>
      <c r="P90" s="46"/>
      <c r="Q90" s="44"/>
      <c r="R90" s="44"/>
      <c r="S90" s="46"/>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7">
        <f t="shared" si="7"/>
        <v>4479.6</v>
      </c>
      <c r="BB90" s="48">
        <f t="shared" si="8"/>
        <v>4479.6</v>
      </c>
      <c r="BC90" s="43" t="str">
        <f t="shared" si="9"/>
        <v>INR  Four Thousand Four Hundred &amp; Seventy Nine  and Paise Sixty Only</v>
      </c>
      <c r="BD90" s="79">
        <v>33</v>
      </c>
      <c r="BE90" s="79">
        <f t="shared" si="10"/>
        <v>37.33</v>
      </c>
      <c r="BF90" s="79">
        <f t="shared" si="11"/>
        <v>3960</v>
      </c>
      <c r="BG90" s="79"/>
      <c r="HQ90" s="15"/>
      <c r="HR90" s="15"/>
      <c r="HS90" s="15"/>
      <c r="HT90" s="15"/>
      <c r="HU90" s="15"/>
    </row>
    <row r="91" spans="1:229" s="14" customFormat="1" ht="77.25" customHeight="1">
      <c r="A91" s="56">
        <v>79</v>
      </c>
      <c r="B91" s="64" t="s">
        <v>538</v>
      </c>
      <c r="C91" s="57" t="s">
        <v>130</v>
      </c>
      <c r="D91" s="65">
        <v>290</v>
      </c>
      <c r="E91" s="66" t="s">
        <v>249</v>
      </c>
      <c r="F91" s="67">
        <v>23.76</v>
      </c>
      <c r="G91" s="68"/>
      <c r="H91" s="61"/>
      <c r="I91" s="60" t="s">
        <v>39</v>
      </c>
      <c r="J91" s="62">
        <f t="shared" si="5"/>
        <v>1</v>
      </c>
      <c r="K91" s="63" t="s">
        <v>64</v>
      </c>
      <c r="L91" s="63" t="s">
        <v>7</v>
      </c>
      <c r="M91" s="45"/>
      <c r="N91" s="44"/>
      <c r="O91" s="44"/>
      <c r="P91" s="46"/>
      <c r="Q91" s="44"/>
      <c r="R91" s="44"/>
      <c r="S91" s="46"/>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7">
        <f t="shared" si="7"/>
        <v>6890.4</v>
      </c>
      <c r="BB91" s="48">
        <f t="shared" si="8"/>
        <v>6890.4</v>
      </c>
      <c r="BC91" s="43" t="str">
        <f t="shared" si="9"/>
        <v>INR  Six Thousand Eight Hundred &amp; Ninety  and Paise Forty Only</v>
      </c>
      <c r="BD91" s="79">
        <v>21</v>
      </c>
      <c r="BE91" s="79">
        <f t="shared" si="10"/>
        <v>23.76</v>
      </c>
      <c r="BF91" s="79">
        <f t="shared" si="11"/>
        <v>6090</v>
      </c>
      <c r="BG91" s="79"/>
      <c r="HQ91" s="15"/>
      <c r="HR91" s="15"/>
      <c r="HS91" s="15"/>
      <c r="HT91" s="15"/>
      <c r="HU91" s="15"/>
    </row>
    <row r="92" spans="1:229" s="14" customFormat="1" ht="178.5" customHeight="1">
      <c r="A92" s="56">
        <v>80</v>
      </c>
      <c r="B92" s="64" t="s">
        <v>539</v>
      </c>
      <c r="C92" s="57" t="s">
        <v>131</v>
      </c>
      <c r="D92" s="65">
        <v>302</v>
      </c>
      <c r="E92" s="66" t="s">
        <v>526</v>
      </c>
      <c r="F92" s="67">
        <v>64.48</v>
      </c>
      <c r="G92" s="68"/>
      <c r="H92" s="61"/>
      <c r="I92" s="60" t="s">
        <v>39</v>
      </c>
      <c r="J92" s="62">
        <f aca="true" t="shared" si="12" ref="J92:J125">IF(I92="Less(-)",-1,1)</f>
        <v>1</v>
      </c>
      <c r="K92" s="63" t="s">
        <v>64</v>
      </c>
      <c r="L92" s="63" t="s">
        <v>7</v>
      </c>
      <c r="M92" s="45"/>
      <c r="N92" s="44"/>
      <c r="O92" s="44"/>
      <c r="P92" s="46"/>
      <c r="Q92" s="44"/>
      <c r="R92" s="44"/>
      <c r="S92" s="46"/>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7">
        <f t="shared" si="7"/>
        <v>19472.96</v>
      </c>
      <c r="BB92" s="48">
        <f t="shared" si="8"/>
        <v>19472.96</v>
      </c>
      <c r="BC92" s="43" t="str">
        <f t="shared" si="9"/>
        <v>INR  Nineteen Thousand Four Hundred &amp; Seventy Two  and Paise Ninety Six Only</v>
      </c>
      <c r="BD92" s="79">
        <v>57</v>
      </c>
      <c r="BE92" s="79">
        <f t="shared" si="10"/>
        <v>64.48</v>
      </c>
      <c r="BF92" s="79">
        <f t="shared" si="11"/>
        <v>17214</v>
      </c>
      <c r="BG92" s="79"/>
      <c r="HQ92" s="15"/>
      <c r="HR92" s="15"/>
      <c r="HS92" s="15"/>
      <c r="HT92" s="15"/>
      <c r="HU92" s="15"/>
    </row>
    <row r="93" spans="1:229" s="14" customFormat="1" ht="264" customHeight="1">
      <c r="A93" s="56">
        <v>81</v>
      </c>
      <c r="B93" s="64" t="s">
        <v>540</v>
      </c>
      <c r="C93" s="57" t="s">
        <v>132</v>
      </c>
      <c r="D93" s="65">
        <v>12</v>
      </c>
      <c r="E93" s="66" t="s">
        <v>249</v>
      </c>
      <c r="F93" s="67">
        <v>8135.59</v>
      </c>
      <c r="G93" s="68"/>
      <c r="H93" s="61"/>
      <c r="I93" s="60" t="s">
        <v>39</v>
      </c>
      <c r="J93" s="62">
        <f t="shared" si="12"/>
        <v>1</v>
      </c>
      <c r="K93" s="63" t="s">
        <v>64</v>
      </c>
      <c r="L93" s="63" t="s">
        <v>7</v>
      </c>
      <c r="M93" s="45"/>
      <c r="N93" s="44"/>
      <c r="O93" s="44"/>
      <c r="P93" s="46"/>
      <c r="Q93" s="44"/>
      <c r="R93" s="44"/>
      <c r="S93" s="46"/>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7">
        <f t="shared" si="7"/>
        <v>97627.08</v>
      </c>
      <c r="BB93" s="48">
        <f t="shared" si="8"/>
        <v>97627.08</v>
      </c>
      <c r="BC93" s="43" t="str">
        <f t="shared" si="9"/>
        <v>INR  Ninety Seven Thousand Six Hundred &amp; Twenty Seven  and Paise Eight Only</v>
      </c>
      <c r="BD93" s="79">
        <v>7192</v>
      </c>
      <c r="BE93" s="79">
        <f t="shared" si="10"/>
        <v>8135.59</v>
      </c>
      <c r="BF93" s="79">
        <f t="shared" si="11"/>
        <v>86304</v>
      </c>
      <c r="BG93" s="79"/>
      <c r="HQ93" s="15"/>
      <c r="HR93" s="15"/>
      <c r="HS93" s="15"/>
      <c r="HT93" s="15"/>
      <c r="HU93" s="15"/>
    </row>
    <row r="94" spans="1:229" s="14" customFormat="1" ht="361.5" customHeight="1">
      <c r="A94" s="56">
        <v>82</v>
      </c>
      <c r="B94" s="64" t="s">
        <v>541</v>
      </c>
      <c r="C94" s="57" t="s">
        <v>133</v>
      </c>
      <c r="D94" s="65">
        <v>2</v>
      </c>
      <c r="E94" s="66" t="s">
        <v>249</v>
      </c>
      <c r="F94" s="67">
        <v>102472.01</v>
      </c>
      <c r="G94" s="68"/>
      <c r="H94" s="61"/>
      <c r="I94" s="60" t="s">
        <v>39</v>
      </c>
      <c r="J94" s="62">
        <f t="shared" si="12"/>
        <v>1</v>
      </c>
      <c r="K94" s="63" t="s">
        <v>64</v>
      </c>
      <c r="L94" s="63" t="s">
        <v>7</v>
      </c>
      <c r="M94" s="45"/>
      <c r="N94" s="44"/>
      <c r="O94" s="44"/>
      <c r="P94" s="46"/>
      <c r="Q94" s="44"/>
      <c r="R94" s="44"/>
      <c r="S94" s="46"/>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7">
        <f t="shared" si="7"/>
        <v>204944.02</v>
      </c>
      <c r="BB94" s="48">
        <f t="shared" si="8"/>
        <v>204944.02</v>
      </c>
      <c r="BC94" s="43" t="str">
        <f t="shared" si="9"/>
        <v>INR  Two Lakh Four Thousand Nine Hundred &amp; Forty Four  and Paise Two Only</v>
      </c>
      <c r="BD94" s="79">
        <v>90587</v>
      </c>
      <c r="BE94" s="79">
        <f t="shared" si="10"/>
        <v>102472.01</v>
      </c>
      <c r="BF94" s="79">
        <f t="shared" si="11"/>
        <v>181174</v>
      </c>
      <c r="BG94" s="79"/>
      <c r="HQ94" s="15"/>
      <c r="HR94" s="15"/>
      <c r="HS94" s="15"/>
      <c r="HT94" s="15"/>
      <c r="HU94" s="15"/>
    </row>
    <row r="95" spans="1:229" s="14" customFormat="1" ht="279.75" customHeight="1">
      <c r="A95" s="56">
        <v>83</v>
      </c>
      <c r="B95" s="64" t="s">
        <v>542</v>
      </c>
      <c r="C95" s="57" t="s">
        <v>134</v>
      </c>
      <c r="D95" s="65">
        <v>2</v>
      </c>
      <c r="E95" s="66" t="s">
        <v>249</v>
      </c>
      <c r="F95" s="67">
        <v>18388.79</v>
      </c>
      <c r="G95" s="68"/>
      <c r="H95" s="61"/>
      <c r="I95" s="60" t="s">
        <v>39</v>
      </c>
      <c r="J95" s="62">
        <f t="shared" si="12"/>
        <v>1</v>
      </c>
      <c r="K95" s="63" t="s">
        <v>64</v>
      </c>
      <c r="L95" s="63" t="s">
        <v>7</v>
      </c>
      <c r="M95" s="45"/>
      <c r="N95" s="44"/>
      <c r="O95" s="44"/>
      <c r="P95" s="46"/>
      <c r="Q95" s="44"/>
      <c r="R95" s="44"/>
      <c r="S95" s="46"/>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7">
        <f t="shared" si="7"/>
        <v>36777.58</v>
      </c>
      <c r="BB95" s="48">
        <f t="shared" si="8"/>
        <v>36777.58</v>
      </c>
      <c r="BC95" s="43" t="str">
        <f t="shared" si="9"/>
        <v>INR  Thirty Six Thousand Seven Hundred &amp; Seventy Seven  and Paise Fifty Eight Only</v>
      </c>
      <c r="BD95" s="79">
        <v>16256</v>
      </c>
      <c r="BE95" s="79">
        <f t="shared" si="10"/>
        <v>18388.79</v>
      </c>
      <c r="BF95" s="79">
        <f t="shared" si="11"/>
        <v>32512</v>
      </c>
      <c r="BG95" s="79"/>
      <c r="HQ95" s="15"/>
      <c r="HR95" s="15"/>
      <c r="HS95" s="15"/>
      <c r="HT95" s="15"/>
      <c r="HU95" s="15"/>
    </row>
    <row r="96" spans="1:229" s="14" customFormat="1" ht="63.75" customHeight="1">
      <c r="A96" s="56">
        <v>84</v>
      </c>
      <c r="B96" s="64" t="s">
        <v>543</v>
      </c>
      <c r="C96" s="57" t="s">
        <v>135</v>
      </c>
      <c r="D96" s="65">
        <v>4</v>
      </c>
      <c r="E96" s="66" t="s">
        <v>254</v>
      </c>
      <c r="F96" s="67">
        <v>4814.34</v>
      </c>
      <c r="G96" s="68"/>
      <c r="H96" s="61"/>
      <c r="I96" s="60" t="s">
        <v>39</v>
      </c>
      <c r="J96" s="62">
        <f t="shared" si="12"/>
        <v>1</v>
      </c>
      <c r="K96" s="63" t="s">
        <v>64</v>
      </c>
      <c r="L96" s="63" t="s">
        <v>7</v>
      </c>
      <c r="M96" s="45"/>
      <c r="N96" s="44"/>
      <c r="O96" s="44"/>
      <c r="P96" s="46"/>
      <c r="Q96" s="44"/>
      <c r="R96" s="44"/>
      <c r="S96" s="46"/>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7">
        <f t="shared" si="7"/>
        <v>19257.36</v>
      </c>
      <c r="BB96" s="48">
        <f t="shared" si="8"/>
        <v>19257.36</v>
      </c>
      <c r="BC96" s="43" t="str">
        <f t="shared" si="9"/>
        <v>INR  Nineteen Thousand Two Hundred &amp; Fifty Seven  and Paise Thirty Six Only</v>
      </c>
      <c r="BD96" s="79">
        <v>4132</v>
      </c>
      <c r="BE96" s="79">
        <f>ROUND(BD96*1.12*1.03*1.01,2)</f>
        <v>4814.34</v>
      </c>
      <c r="BF96" s="79">
        <f t="shared" si="11"/>
        <v>16528</v>
      </c>
      <c r="BG96" s="79"/>
      <c r="HQ96" s="15"/>
      <c r="HR96" s="15"/>
      <c r="HS96" s="15"/>
      <c r="HT96" s="15"/>
      <c r="HU96" s="15"/>
    </row>
    <row r="97" spans="1:229" s="14" customFormat="1" ht="104.25" customHeight="1">
      <c r="A97" s="56">
        <v>85</v>
      </c>
      <c r="B97" s="64" t="s">
        <v>544</v>
      </c>
      <c r="C97" s="57" t="s">
        <v>136</v>
      </c>
      <c r="D97" s="65">
        <v>4</v>
      </c>
      <c r="E97" s="66" t="s">
        <v>254</v>
      </c>
      <c r="F97" s="67">
        <v>7058.39</v>
      </c>
      <c r="G97" s="68"/>
      <c r="H97" s="61"/>
      <c r="I97" s="60" t="s">
        <v>39</v>
      </c>
      <c r="J97" s="62">
        <f t="shared" si="12"/>
        <v>1</v>
      </c>
      <c r="K97" s="63" t="s">
        <v>64</v>
      </c>
      <c r="L97" s="63" t="s">
        <v>7</v>
      </c>
      <c r="M97" s="45"/>
      <c r="N97" s="44"/>
      <c r="O97" s="44"/>
      <c r="P97" s="46"/>
      <c r="Q97" s="44"/>
      <c r="R97" s="44"/>
      <c r="S97" s="46"/>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7">
        <f t="shared" si="7"/>
        <v>28233.56</v>
      </c>
      <c r="BB97" s="48">
        <f t="shared" si="8"/>
        <v>28233.56</v>
      </c>
      <c r="BC97" s="43" t="str">
        <f t="shared" si="9"/>
        <v>INR  Twenty Eight Thousand Two Hundred &amp; Thirty Three  and Paise Fifty Six Only</v>
      </c>
      <c r="BD97" s="79">
        <v>6058</v>
      </c>
      <c r="BE97" s="79">
        <f aca="true" t="shared" si="13" ref="BE97:BE111">ROUND(BD97*1.12*1.03*1.01,2)</f>
        <v>7058.39</v>
      </c>
      <c r="BF97" s="79">
        <f t="shared" si="11"/>
        <v>24232</v>
      </c>
      <c r="BG97" s="79"/>
      <c r="HQ97" s="15"/>
      <c r="HR97" s="15"/>
      <c r="HS97" s="15"/>
      <c r="HT97" s="15"/>
      <c r="HU97" s="15"/>
    </row>
    <row r="98" spans="1:229" s="14" customFormat="1" ht="89.25" customHeight="1">
      <c r="A98" s="56">
        <v>86</v>
      </c>
      <c r="B98" s="64" t="s">
        <v>682</v>
      </c>
      <c r="C98" s="57" t="s">
        <v>137</v>
      </c>
      <c r="D98" s="65">
        <v>8</v>
      </c>
      <c r="E98" s="66" t="s">
        <v>254</v>
      </c>
      <c r="F98" s="67">
        <v>5110.29</v>
      </c>
      <c r="G98" s="68"/>
      <c r="H98" s="61"/>
      <c r="I98" s="60" t="s">
        <v>39</v>
      </c>
      <c r="J98" s="62">
        <f t="shared" si="12"/>
        <v>1</v>
      </c>
      <c r="K98" s="63" t="s">
        <v>64</v>
      </c>
      <c r="L98" s="63" t="s">
        <v>7</v>
      </c>
      <c r="M98" s="45"/>
      <c r="N98" s="44"/>
      <c r="O98" s="44"/>
      <c r="P98" s="46"/>
      <c r="Q98" s="44"/>
      <c r="R98" s="44"/>
      <c r="S98" s="46"/>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7">
        <f t="shared" si="7"/>
        <v>40882.32</v>
      </c>
      <c r="BB98" s="48">
        <f t="shared" si="8"/>
        <v>40882.32</v>
      </c>
      <c r="BC98" s="43" t="str">
        <f t="shared" si="9"/>
        <v>INR  Forty Thousand Eight Hundred &amp; Eighty Two  and Paise Thirty Two Only</v>
      </c>
      <c r="BD98" s="79">
        <v>4386</v>
      </c>
      <c r="BE98" s="79">
        <f t="shared" si="13"/>
        <v>5110.29</v>
      </c>
      <c r="BF98" s="79">
        <f t="shared" si="11"/>
        <v>35088</v>
      </c>
      <c r="BG98" s="79"/>
      <c r="HQ98" s="15"/>
      <c r="HR98" s="15"/>
      <c r="HS98" s="15"/>
      <c r="HT98" s="15"/>
      <c r="HU98" s="15"/>
    </row>
    <row r="99" spans="1:229" s="14" customFormat="1" ht="81.75" customHeight="1">
      <c r="A99" s="56">
        <v>87</v>
      </c>
      <c r="B99" s="64" t="s">
        <v>545</v>
      </c>
      <c r="C99" s="57" t="s">
        <v>138</v>
      </c>
      <c r="D99" s="65">
        <v>4</v>
      </c>
      <c r="E99" s="66" t="s">
        <v>254</v>
      </c>
      <c r="F99" s="67">
        <v>1186.11</v>
      </c>
      <c r="G99" s="68"/>
      <c r="H99" s="61"/>
      <c r="I99" s="60" t="s">
        <v>39</v>
      </c>
      <c r="J99" s="62">
        <f t="shared" si="12"/>
        <v>1</v>
      </c>
      <c r="K99" s="63" t="s">
        <v>64</v>
      </c>
      <c r="L99" s="63" t="s">
        <v>7</v>
      </c>
      <c r="M99" s="45"/>
      <c r="N99" s="44"/>
      <c r="O99" s="44"/>
      <c r="P99" s="46"/>
      <c r="Q99" s="44"/>
      <c r="R99" s="44"/>
      <c r="S99" s="46"/>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7">
        <f t="shared" si="7"/>
        <v>4744.44</v>
      </c>
      <c r="BB99" s="48">
        <f t="shared" si="8"/>
        <v>4744.44</v>
      </c>
      <c r="BC99" s="43" t="str">
        <f t="shared" si="9"/>
        <v>INR  Four Thousand Seven Hundred &amp; Forty Four  and Paise Forty Four Only</v>
      </c>
      <c r="BD99" s="79">
        <v>1018</v>
      </c>
      <c r="BE99" s="79">
        <f t="shared" si="13"/>
        <v>1186.11</v>
      </c>
      <c r="BF99" s="79">
        <f t="shared" si="11"/>
        <v>4072</v>
      </c>
      <c r="BG99" s="79"/>
      <c r="HQ99" s="15"/>
      <c r="HR99" s="15"/>
      <c r="HS99" s="15"/>
      <c r="HT99" s="15"/>
      <c r="HU99" s="15"/>
    </row>
    <row r="100" spans="1:229" s="14" customFormat="1" ht="53.25" customHeight="1">
      <c r="A100" s="56">
        <v>88</v>
      </c>
      <c r="B100" s="64" t="s">
        <v>546</v>
      </c>
      <c r="C100" s="57" t="s">
        <v>139</v>
      </c>
      <c r="D100" s="65">
        <v>100</v>
      </c>
      <c r="E100" s="66" t="s">
        <v>333</v>
      </c>
      <c r="F100" s="67">
        <v>235.36</v>
      </c>
      <c r="G100" s="68"/>
      <c r="H100" s="61"/>
      <c r="I100" s="60" t="s">
        <v>39</v>
      </c>
      <c r="J100" s="62">
        <f t="shared" si="12"/>
        <v>1</v>
      </c>
      <c r="K100" s="63" t="s">
        <v>64</v>
      </c>
      <c r="L100" s="63" t="s">
        <v>7</v>
      </c>
      <c r="M100" s="45"/>
      <c r="N100" s="44"/>
      <c r="O100" s="44"/>
      <c r="P100" s="46"/>
      <c r="Q100" s="44"/>
      <c r="R100" s="44"/>
      <c r="S100" s="46"/>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7">
        <f t="shared" si="7"/>
        <v>23536</v>
      </c>
      <c r="BB100" s="48">
        <f t="shared" si="8"/>
        <v>23536</v>
      </c>
      <c r="BC100" s="43" t="str">
        <f t="shared" si="9"/>
        <v>INR  Twenty Three Thousand Five Hundred &amp; Thirty Six  Only</v>
      </c>
      <c r="BD100" s="79">
        <v>202</v>
      </c>
      <c r="BE100" s="79">
        <f t="shared" si="13"/>
        <v>235.36</v>
      </c>
      <c r="BF100" s="79">
        <f t="shared" si="11"/>
        <v>20200</v>
      </c>
      <c r="BG100" s="79"/>
      <c r="HQ100" s="15"/>
      <c r="HR100" s="15"/>
      <c r="HS100" s="15"/>
      <c r="HT100" s="15"/>
      <c r="HU100" s="15"/>
    </row>
    <row r="101" spans="1:229" s="14" customFormat="1" ht="52.5" customHeight="1">
      <c r="A101" s="56">
        <v>89</v>
      </c>
      <c r="B101" s="64" t="s">
        <v>547</v>
      </c>
      <c r="C101" s="57" t="s">
        <v>140</v>
      </c>
      <c r="D101" s="65">
        <v>400</v>
      </c>
      <c r="E101" s="66" t="s">
        <v>252</v>
      </c>
      <c r="F101" s="67">
        <v>184.09</v>
      </c>
      <c r="G101" s="68"/>
      <c r="H101" s="61"/>
      <c r="I101" s="60" t="s">
        <v>39</v>
      </c>
      <c r="J101" s="62">
        <f t="shared" si="12"/>
        <v>1</v>
      </c>
      <c r="K101" s="63" t="s">
        <v>64</v>
      </c>
      <c r="L101" s="63" t="s">
        <v>7</v>
      </c>
      <c r="M101" s="45"/>
      <c r="N101" s="44"/>
      <c r="O101" s="44"/>
      <c r="P101" s="46"/>
      <c r="Q101" s="44"/>
      <c r="R101" s="44"/>
      <c r="S101" s="46"/>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7">
        <f t="shared" si="7"/>
        <v>73636</v>
      </c>
      <c r="BB101" s="48">
        <f t="shared" si="8"/>
        <v>73636</v>
      </c>
      <c r="BC101" s="43" t="str">
        <f t="shared" si="9"/>
        <v>INR  Seventy Three Thousand Six Hundred &amp; Thirty Six  Only</v>
      </c>
      <c r="BD101" s="79">
        <v>158</v>
      </c>
      <c r="BE101" s="79">
        <f t="shared" si="13"/>
        <v>184.09</v>
      </c>
      <c r="BF101" s="79">
        <f t="shared" si="11"/>
        <v>63200</v>
      </c>
      <c r="BG101" s="79"/>
      <c r="HQ101" s="15"/>
      <c r="HR101" s="15"/>
      <c r="HS101" s="15"/>
      <c r="HT101" s="15"/>
      <c r="HU101" s="15"/>
    </row>
    <row r="102" spans="1:229" s="14" customFormat="1" ht="52.5" customHeight="1">
      <c r="A102" s="56">
        <v>90</v>
      </c>
      <c r="B102" s="64" t="s">
        <v>548</v>
      </c>
      <c r="C102" s="57" t="s">
        <v>141</v>
      </c>
      <c r="D102" s="65">
        <v>300</v>
      </c>
      <c r="E102" s="66" t="s">
        <v>333</v>
      </c>
      <c r="F102" s="67">
        <v>129.33</v>
      </c>
      <c r="G102" s="68"/>
      <c r="H102" s="61"/>
      <c r="I102" s="60" t="s">
        <v>39</v>
      </c>
      <c r="J102" s="62">
        <f t="shared" si="12"/>
        <v>1</v>
      </c>
      <c r="K102" s="63" t="s">
        <v>64</v>
      </c>
      <c r="L102" s="63" t="s">
        <v>7</v>
      </c>
      <c r="M102" s="45"/>
      <c r="N102" s="44"/>
      <c r="O102" s="44"/>
      <c r="P102" s="46"/>
      <c r="Q102" s="44"/>
      <c r="R102" s="44"/>
      <c r="S102" s="46"/>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7">
        <f t="shared" si="7"/>
        <v>38799</v>
      </c>
      <c r="BB102" s="48">
        <f t="shared" si="8"/>
        <v>38799</v>
      </c>
      <c r="BC102" s="43" t="str">
        <f t="shared" si="9"/>
        <v>INR  Thirty Eight Thousand Seven Hundred &amp; Ninety Nine  Only</v>
      </c>
      <c r="BD102" s="79">
        <v>111</v>
      </c>
      <c r="BE102" s="79">
        <f t="shared" si="13"/>
        <v>129.33</v>
      </c>
      <c r="BF102" s="79">
        <f t="shared" si="11"/>
        <v>33300</v>
      </c>
      <c r="BG102" s="79"/>
      <c r="HQ102" s="15"/>
      <c r="HR102" s="15"/>
      <c r="HS102" s="15"/>
      <c r="HT102" s="15"/>
      <c r="HU102" s="15"/>
    </row>
    <row r="103" spans="1:229" s="14" customFormat="1" ht="104.25" customHeight="1">
      <c r="A103" s="56">
        <v>91</v>
      </c>
      <c r="B103" s="64" t="s">
        <v>549</v>
      </c>
      <c r="C103" s="57" t="s">
        <v>142</v>
      </c>
      <c r="D103" s="65">
        <v>480</v>
      </c>
      <c r="E103" s="66" t="s">
        <v>455</v>
      </c>
      <c r="F103" s="67">
        <v>1273.49</v>
      </c>
      <c r="G103" s="68"/>
      <c r="H103" s="61"/>
      <c r="I103" s="60" t="s">
        <v>39</v>
      </c>
      <c r="J103" s="62">
        <f t="shared" si="12"/>
        <v>1</v>
      </c>
      <c r="K103" s="63" t="s">
        <v>64</v>
      </c>
      <c r="L103" s="63" t="s">
        <v>7</v>
      </c>
      <c r="M103" s="45"/>
      <c r="N103" s="44"/>
      <c r="O103" s="44"/>
      <c r="P103" s="46"/>
      <c r="Q103" s="44"/>
      <c r="R103" s="44"/>
      <c r="S103" s="46"/>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7">
        <f t="shared" si="7"/>
        <v>611275.2</v>
      </c>
      <c r="BB103" s="48">
        <f t="shared" si="8"/>
        <v>611275.2</v>
      </c>
      <c r="BC103" s="43" t="str">
        <f t="shared" si="9"/>
        <v>INR  Six Lakh Eleven Thousand Two Hundred &amp; Seventy Five  and Paise Twenty Only</v>
      </c>
      <c r="BD103" s="79">
        <v>1093</v>
      </c>
      <c r="BE103" s="79">
        <f t="shared" si="13"/>
        <v>1273.49</v>
      </c>
      <c r="BF103" s="79">
        <f t="shared" si="11"/>
        <v>524640</v>
      </c>
      <c r="BG103" s="79"/>
      <c r="HQ103" s="15"/>
      <c r="HR103" s="15"/>
      <c r="HS103" s="15"/>
      <c r="HT103" s="15"/>
      <c r="HU103" s="15"/>
    </row>
    <row r="104" spans="1:229" s="14" customFormat="1" ht="146.25" customHeight="1">
      <c r="A104" s="56">
        <v>92</v>
      </c>
      <c r="B104" s="64" t="s">
        <v>550</v>
      </c>
      <c r="C104" s="57" t="s">
        <v>143</v>
      </c>
      <c r="D104" s="65">
        <v>55</v>
      </c>
      <c r="E104" s="66" t="s">
        <v>455</v>
      </c>
      <c r="F104" s="67">
        <v>290.12</v>
      </c>
      <c r="G104" s="68"/>
      <c r="H104" s="61"/>
      <c r="I104" s="60" t="s">
        <v>39</v>
      </c>
      <c r="J104" s="62">
        <f t="shared" si="12"/>
        <v>1</v>
      </c>
      <c r="K104" s="63" t="s">
        <v>64</v>
      </c>
      <c r="L104" s="63" t="s">
        <v>7</v>
      </c>
      <c r="M104" s="45"/>
      <c r="N104" s="44"/>
      <c r="O104" s="44"/>
      <c r="P104" s="46"/>
      <c r="Q104" s="44"/>
      <c r="R104" s="44"/>
      <c r="S104" s="46"/>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7">
        <f t="shared" si="7"/>
        <v>15956.6</v>
      </c>
      <c r="BB104" s="48">
        <f t="shared" si="8"/>
        <v>15956.6</v>
      </c>
      <c r="BC104" s="43" t="str">
        <f t="shared" si="9"/>
        <v>INR  Fifteen Thousand Nine Hundred &amp; Fifty Six  and Paise Sixty Only</v>
      </c>
      <c r="BD104" s="79">
        <v>249</v>
      </c>
      <c r="BE104" s="79">
        <f t="shared" si="13"/>
        <v>290.12</v>
      </c>
      <c r="BF104" s="79">
        <f t="shared" si="11"/>
        <v>13695</v>
      </c>
      <c r="BG104" s="79"/>
      <c r="HQ104" s="15"/>
      <c r="HR104" s="15"/>
      <c r="HS104" s="15"/>
      <c r="HT104" s="15"/>
      <c r="HU104" s="15"/>
    </row>
    <row r="105" spans="1:229" s="14" customFormat="1" ht="148.5" customHeight="1">
      <c r="A105" s="56">
        <v>93</v>
      </c>
      <c r="B105" s="64" t="s">
        <v>551</v>
      </c>
      <c r="C105" s="57" t="s">
        <v>144</v>
      </c>
      <c r="D105" s="65">
        <v>65</v>
      </c>
      <c r="E105" s="66" t="s">
        <v>455</v>
      </c>
      <c r="F105" s="67">
        <v>1092.9</v>
      </c>
      <c r="G105" s="68"/>
      <c r="H105" s="61"/>
      <c r="I105" s="60" t="s">
        <v>39</v>
      </c>
      <c r="J105" s="62">
        <f t="shared" si="12"/>
        <v>1</v>
      </c>
      <c r="K105" s="63" t="s">
        <v>64</v>
      </c>
      <c r="L105" s="63" t="s">
        <v>7</v>
      </c>
      <c r="M105" s="45"/>
      <c r="N105" s="44"/>
      <c r="O105" s="44"/>
      <c r="P105" s="46"/>
      <c r="Q105" s="44"/>
      <c r="R105" s="44"/>
      <c r="S105" s="46"/>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7">
        <f t="shared" si="7"/>
        <v>71038.5</v>
      </c>
      <c r="BB105" s="48">
        <f t="shared" si="8"/>
        <v>71038.5</v>
      </c>
      <c r="BC105" s="43" t="str">
        <f t="shared" si="9"/>
        <v>INR  Seventy One Thousand  &amp;Thirty Eight  and Paise Fifty Only</v>
      </c>
      <c r="BD105" s="79">
        <v>938</v>
      </c>
      <c r="BE105" s="79">
        <f t="shared" si="13"/>
        <v>1092.9</v>
      </c>
      <c r="BF105" s="79">
        <f t="shared" si="11"/>
        <v>60970</v>
      </c>
      <c r="BG105" s="79"/>
      <c r="HQ105" s="15"/>
      <c r="HR105" s="15"/>
      <c r="HS105" s="15"/>
      <c r="HT105" s="15"/>
      <c r="HU105" s="15"/>
    </row>
    <row r="106" spans="1:229" s="14" customFormat="1" ht="36" customHeight="1">
      <c r="A106" s="56">
        <v>94</v>
      </c>
      <c r="B106" s="64" t="s">
        <v>454</v>
      </c>
      <c r="C106" s="57" t="s">
        <v>145</v>
      </c>
      <c r="D106" s="65">
        <v>160</v>
      </c>
      <c r="E106" s="66" t="s">
        <v>253</v>
      </c>
      <c r="F106" s="67">
        <v>450.91</v>
      </c>
      <c r="G106" s="68"/>
      <c r="H106" s="61"/>
      <c r="I106" s="60" t="s">
        <v>39</v>
      </c>
      <c r="J106" s="62">
        <f t="shared" si="12"/>
        <v>1</v>
      </c>
      <c r="K106" s="63" t="s">
        <v>64</v>
      </c>
      <c r="L106" s="63" t="s">
        <v>7</v>
      </c>
      <c r="M106" s="45"/>
      <c r="N106" s="44"/>
      <c r="O106" s="44"/>
      <c r="P106" s="46"/>
      <c r="Q106" s="44"/>
      <c r="R106" s="44"/>
      <c r="S106" s="46"/>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7">
        <f t="shared" si="7"/>
        <v>72145.6</v>
      </c>
      <c r="BB106" s="48">
        <f t="shared" si="8"/>
        <v>72145.6</v>
      </c>
      <c r="BC106" s="43" t="str">
        <f t="shared" si="9"/>
        <v>INR  Seventy Two Thousand One Hundred &amp; Forty Five  and Paise Sixty Only</v>
      </c>
      <c r="BD106" s="79">
        <v>387</v>
      </c>
      <c r="BE106" s="79">
        <f t="shared" si="13"/>
        <v>450.91</v>
      </c>
      <c r="BF106" s="79">
        <f t="shared" si="11"/>
        <v>61920</v>
      </c>
      <c r="BG106" s="79"/>
      <c r="HQ106" s="15"/>
      <c r="HR106" s="15"/>
      <c r="HS106" s="15"/>
      <c r="HT106" s="15"/>
      <c r="HU106" s="15"/>
    </row>
    <row r="107" spans="1:229" s="14" customFormat="1" ht="45" customHeight="1">
      <c r="A107" s="56">
        <v>95</v>
      </c>
      <c r="B107" s="64" t="s">
        <v>453</v>
      </c>
      <c r="C107" s="57" t="s">
        <v>146</v>
      </c>
      <c r="D107" s="65">
        <v>200</v>
      </c>
      <c r="E107" s="66" t="s">
        <v>253</v>
      </c>
      <c r="F107" s="67">
        <v>116.51</v>
      </c>
      <c r="G107" s="68"/>
      <c r="H107" s="61"/>
      <c r="I107" s="60" t="s">
        <v>39</v>
      </c>
      <c r="J107" s="62">
        <f t="shared" si="12"/>
        <v>1</v>
      </c>
      <c r="K107" s="63" t="s">
        <v>64</v>
      </c>
      <c r="L107" s="63" t="s">
        <v>7</v>
      </c>
      <c r="M107" s="45"/>
      <c r="N107" s="44"/>
      <c r="O107" s="44"/>
      <c r="P107" s="46"/>
      <c r="Q107" s="44"/>
      <c r="R107" s="44"/>
      <c r="S107" s="46"/>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7">
        <f t="shared" si="7"/>
        <v>23302</v>
      </c>
      <c r="BB107" s="48">
        <f t="shared" si="8"/>
        <v>23302</v>
      </c>
      <c r="BC107" s="43" t="str">
        <f t="shared" si="9"/>
        <v>INR  Twenty Three Thousand Three Hundred &amp; Two  Only</v>
      </c>
      <c r="BD107" s="79">
        <v>100</v>
      </c>
      <c r="BE107" s="79">
        <f t="shared" si="13"/>
        <v>116.51</v>
      </c>
      <c r="BF107" s="79">
        <f t="shared" si="11"/>
        <v>20000</v>
      </c>
      <c r="BG107" s="79"/>
      <c r="HQ107" s="15"/>
      <c r="HR107" s="15"/>
      <c r="HS107" s="15"/>
      <c r="HT107" s="15"/>
      <c r="HU107" s="15"/>
    </row>
    <row r="108" spans="1:229" s="14" customFormat="1" ht="130.5" customHeight="1">
      <c r="A108" s="56">
        <v>96</v>
      </c>
      <c r="B108" s="64" t="s">
        <v>552</v>
      </c>
      <c r="C108" s="57" t="s">
        <v>147</v>
      </c>
      <c r="D108" s="65">
        <v>16</v>
      </c>
      <c r="E108" s="66" t="s">
        <v>254</v>
      </c>
      <c r="F108" s="67">
        <v>841.23</v>
      </c>
      <c r="G108" s="68"/>
      <c r="H108" s="61"/>
      <c r="I108" s="60" t="s">
        <v>39</v>
      </c>
      <c r="J108" s="62">
        <f t="shared" si="12"/>
        <v>1</v>
      </c>
      <c r="K108" s="63" t="s">
        <v>64</v>
      </c>
      <c r="L108" s="63" t="s">
        <v>7</v>
      </c>
      <c r="M108" s="45"/>
      <c r="N108" s="44"/>
      <c r="O108" s="44"/>
      <c r="P108" s="46"/>
      <c r="Q108" s="44"/>
      <c r="R108" s="44"/>
      <c r="S108" s="46"/>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7">
        <f t="shared" si="7"/>
        <v>13459.68</v>
      </c>
      <c r="BB108" s="48">
        <f t="shared" si="8"/>
        <v>13459.68</v>
      </c>
      <c r="BC108" s="43" t="str">
        <f t="shared" si="9"/>
        <v>INR  Thirteen Thousand Four Hundred &amp; Fifty Nine  and Paise Sixty Eight Only</v>
      </c>
      <c r="BD108" s="79">
        <v>722</v>
      </c>
      <c r="BE108" s="79">
        <f t="shared" si="13"/>
        <v>841.23</v>
      </c>
      <c r="BF108" s="79">
        <f t="shared" si="11"/>
        <v>11552</v>
      </c>
      <c r="BG108" s="79"/>
      <c r="HQ108" s="15"/>
      <c r="HR108" s="15"/>
      <c r="HS108" s="15"/>
      <c r="HT108" s="15"/>
      <c r="HU108" s="15"/>
    </row>
    <row r="109" spans="1:229" s="14" customFormat="1" ht="131.25" customHeight="1">
      <c r="A109" s="56">
        <v>97</v>
      </c>
      <c r="B109" s="64" t="s">
        <v>553</v>
      </c>
      <c r="C109" s="57" t="s">
        <v>148</v>
      </c>
      <c r="D109" s="65">
        <v>16</v>
      </c>
      <c r="E109" s="66" t="s">
        <v>253</v>
      </c>
      <c r="F109" s="67">
        <v>533.63</v>
      </c>
      <c r="G109" s="68"/>
      <c r="H109" s="61"/>
      <c r="I109" s="60" t="s">
        <v>39</v>
      </c>
      <c r="J109" s="62">
        <f t="shared" si="12"/>
        <v>1</v>
      </c>
      <c r="K109" s="63" t="s">
        <v>64</v>
      </c>
      <c r="L109" s="63" t="s">
        <v>7</v>
      </c>
      <c r="M109" s="45"/>
      <c r="N109" s="44"/>
      <c r="O109" s="44"/>
      <c r="P109" s="46"/>
      <c r="Q109" s="44"/>
      <c r="R109" s="44"/>
      <c r="S109" s="46"/>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7">
        <f t="shared" si="7"/>
        <v>8538.08</v>
      </c>
      <c r="BB109" s="48">
        <f t="shared" si="8"/>
        <v>8538.08</v>
      </c>
      <c r="BC109" s="43" t="str">
        <f t="shared" si="9"/>
        <v>INR  Eight Thousand Five Hundred &amp; Thirty Eight  and Paise Eight Only</v>
      </c>
      <c r="BD109" s="79">
        <v>458</v>
      </c>
      <c r="BE109" s="79">
        <f t="shared" si="13"/>
        <v>533.63</v>
      </c>
      <c r="BF109" s="79">
        <f t="shared" si="11"/>
        <v>7328</v>
      </c>
      <c r="BG109" s="79"/>
      <c r="HQ109" s="15"/>
      <c r="HR109" s="15"/>
      <c r="HS109" s="15"/>
      <c r="HT109" s="15"/>
      <c r="HU109" s="15"/>
    </row>
    <row r="110" spans="1:229" s="14" customFormat="1" ht="63" customHeight="1">
      <c r="A110" s="56">
        <v>98</v>
      </c>
      <c r="B110" s="64" t="s">
        <v>554</v>
      </c>
      <c r="C110" s="57" t="s">
        <v>149</v>
      </c>
      <c r="D110" s="65">
        <v>8</v>
      </c>
      <c r="E110" s="66" t="s">
        <v>254</v>
      </c>
      <c r="F110" s="67">
        <v>1595.07</v>
      </c>
      <c r="G110" s="68"/>
      <c r="H110" s="61"/>
      <c r="I110" s="60" t="s">
        <v>39</v>
      </c>
      <c r="J110" s="62">
        <f t="shared" si="12"/>
        <v>1</v>
      </c>
      <c r="K110" s="63" t="s">
        <v>64</v>
      </c>
      <c r="L110" s="63" t="s">
        <v>7</v>
      </c>
      <c r="M110" s="45"/>
      <c r="N110" s="44"/>
      <c r="O110" s="44"/>
      <c r="P110" s="46"/>
      <c r="Q110" s="44"/>
      <c r="R110" s="44"/>
      <c r="S110" s="46"/>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7">
        <f t="shared" si="7"/>
        <v>12760.56</v>
      </c>
      <c r="BB110" s="48">
        <f t="shared" si="8"/>
        <v>12760.56</v>
      </c>
      <c r="BC110" s="43" t="str">
        <f t="shared" si="9"/>
        <v>INR  Twelve Thousand Seven Hundred &amp; Sixty  and Paise Fifty Six Only</v>
      </c>
      <c r="BD110" s="79">
        <v>1369</v>
      </c>
      <c r="BE110" s="79">
        <f t="shared" si="13"/>
        <v>1595.07</v>
      </c>
      <c r="BF110" s="79">
        <f t="shared" si="11"/>
        <v>10952</v>
      </c>
      <c r="BG110" s="79"/>
      <c r="HQ110" s="15"/>
      <c r="HR110" s="15"/>
      <c r="HS110" s="15"/>
      <c r="HT110" s="15"/>
      <c r="HU110" s="15"/>
    </row>
    <row r="111" spans="1:229" s="14" customFormat="1" ht="66.75" customHeight="1">
      <c r="A111" s="56">
        <v>99</v>
      </c>
      <c r="B111" s="64" t="s">
        <v>555</v>
      </c>
      <c r="C111" s="57" t="s">
        <v>150</v>
      </c>
      <c r="D111" s="65">
        <v>3</v>
      </c>
      <c r="E111" s="66" t="s">
        <v>252</v>
      </c>
      <c r="F111" s="67">
        <v>181.76</v>
      </c>
      <c r="G111" s="68"/>
      <c r="H111" s="61"/>
      <c r="I111" s="60" t="s">
        <v>39</v>
      </c>
      <c r="J111" s="62">
        <f t="shared" si="12"/>
        <v>1</v>
      </c>
      <c r="K111" s="63" t="s">
        <v>64</v>
      </c>
      <c r="L111" s="63" t="s">
        <v>7</v>
      </c>
      <c r="M111" s="45"/>
      <c r="N111" s="44"/>
      <c r="O111" s="44"/>
      <c r="P111" s="46"/>
      <c r="Q111" s="44"/>
      <c r="R111" s="44"/>
      <c r="S111" s="46"/>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7">
        <f t="shared" si="7"/>
        <v>545.28</v>
      </c>
      <c r="BB111" s="48">
        <f t="shared" si="8"/>
        <v>545.28</v>
      </c>
      <c r="BC111" s="43" t="str">
        <f t="shared" si="9"/>
        <v>INR  Five Hundred &amp; Forty Five  and Paise Twenty Eight Only</v>
      </c>
      <c r="BD111" s="79">
        <v>156</v>
      </c>
      <c r="BE111" s="79">
        <f t="shared" si="13"/>
        <v>181.76</v>
      </c>
      <c r="BF111" s="79">
        <f t="shared" si="11"/>
        <v>468</v>
      </c>
      <c r="BG111" s="79"/>
      <c r="HQ111" s="15"/>
      <c r="HR111" s="15"/>
      <c r="HS111" s="15"/>
      <c r="HT111" s="15"/>
      <c r="HU111" s="15"/>
    </row>
    <row r="112" spans="1:229" s="14" customFormat="1" ht="66" customHeight="1">
      <c r="A112" s="56">
        <v>100</v>
      </c>
      <c r="B112" s="64" t="s">
        <v>683</v>
      </c>
      <c r="C112" s="57" t="s">
        <v>151</v>
      </c>
      <c r="D112" s="65">
        <v>6</v>
      </c>
      <c r="E112" s="66" t="s">
        <v>556</v>
      </c>
      <c r="F112" s="67">
        <v>303</v>
      </c>
      <c r="G112" s="68"/>
      <c r="H112" s="61"/>
      <c r="I112" s="60" t="s">
        <v>39</v>
      </c>
      <c r="J112" s="62">
        <f t="shared" si="12"/>
        <v>1</v>
      </c>
      <c r="K112" s="63" t="s">
        <v>64</v>
      </c>
      <c r="L112" s="63" t="s">
        <v>7</v>
      </c>
      <c r="M112" s="45"/>
      <c r="N112" s="44"/>
      <c r="O112" s="44"/>
      <c r="P112" s="46"/>
      <c r="Q112" s="44"/>
      <c r="R112" s="44"/>
      <c r="S112" s="46"/>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7">
        <f t="shared" si="7"/>
        <v>1818</v>
      </c>
      <c r="BB112" s="48">
        <f t="shared" si="8"/>
        <v>1818</v>
      </c>
      <c r="BC112" s="43" t="str">
        <f t="shared" si="9"/>
        <v>INR  One Thousand Eight Hundred &amp; Eighteen  Only</v>
      </c>
      <c r="BD112" s="79">
        <v>300</v>
      </c>
      <c r="BE112" s="79">
        <f>ROUND(BD112*1.01,2)</f>
        <v>303</v>
      </c>
      <c r="BF112" s="79">
        <f t="shared" si="11"/>
        <v>1800</v>
      </c>
      <c r="BG112" s="79"/>
      <c r="HQ112" s="15"/>
      <c r="HR112" s="15"/>
      <c r="HS112" s="15"/>
      <c r="HT112" s="15"/>
      <c r="HU112" s="15"/>
    </row>
    <row r="113" spans="1:229" s="14" customFormat="1" ht="51.75" customHeight="1">
      <c r="A113" s="56">
        <v>101</v>
      </c>
      <c r="B113" s="64" t="s">
        <v>557</v>
      </c>
      <c r="C113" s="57" t="s">
        <v>152</v>
      </c>
      <c r="D113" s="65">
        <v>26</v>
      </c>
      <c r="E113" s="66" t="s">
        <v>254</v>
      </c>
      <c r="F113" s="67">
        <v>413.09</v>
      </c>
      <c r="G113" s="68"/>
      <c r="H113" s="61"/>
      <c r="I113" s="60" t="s">
        <v>39</v>
      </c>
      <c r="J113" s="62">
        <f t="shared" si="12"/>
        <v>1</v>
      </c>
      <c r="K113" s="63" t="s">
        <v>64</v>
      </c>
      <c r="L113" s="63" t="s">
        <v>7</v>
      </c>
      <c r="M113" s="45"/>
      <c r="N113" s="44"/>
      <c r="O113" s="44"/>
      <c r="P113" s="46"/>
      <c r="Q113" s="44"/>
      <c r="R113" s="44"/>
      <c r="S113" s="46"/>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7">
        <f t="shared" si="7"/>
        <v>10740.34</v>
      </c>
      <c r="BB113" s="48">
        <f t="shared" si="8"/>
        <v>10740.34</v>
      </c>
      <c r="BC113" s="43" t="str">
        <f t="shared" si="9"/>
        <v>INR  Ten Thousand Seven Hundred &amp; Forty  and Paise Thirty Four Only</v>
      </c>
      <c r="BD113" s="79">
        <v>409</v>
      </c>
      <c r="BE113" s="79">
        <f aca="true" t="shared" si="14" ref="BE113:BE118">ROUND(BD113*1.01,2)</f>
        <v>413.09</v>
      </c>
      <c r="BF113" s="79">
        <f t="shared" si="11"/>
        <v>10634</v>
      </c>
      <c r="BG113" s="79"/>
      <c r="HQ113" s="15"/>
      <c r="HR113" s="15"/>
      <c r="HS113" s="15"/>
      <c r="HT113" s="15"/>
      <c r="HU113" s="15"/>
    </row>
    <row r="114" spans="1:229" s="14" customFormat="1" ht="54" customHeight="1">
      <c r="A114" s="56">
        <v>102</v>
      </c>
      <c r="B114" s="64" t="s">
        <v>558</v>
      </c>
      <c r="C114" s="57" t="s">
        <v>153</v>
      </c>
      <c r="D114" s="65">
        <v>75</v>
      </c>
      <c r="E114" s="66" t="s">
        <v>254</v>
      </c>
      <c r="F114" s="67">
        <v>831.23</v>
      </c>
      <c r="G114" s="68"/>
      <c r="H114" s="61"/>
      <c r="I114" s="60" t="s">
        <v>39</v>
      </c>
      <c r="J114" s="62">
        <f t="shared" si="12"/>
        <v>1</v>
      </c>
      <c r="K114" s="63" t="s">
        <v>64</v>
      </c>
      <c r="L114" s="63" t="s">
        <v>7</v>
      </c>
      <c r="M114" s="45"/>
      <c r="N114" s="44"/>
      <c r="O114" s="44"/>
      <c r="P114" s="46"/>
      <c r="Q114" s="44"/>
      <c r="R114" s="44"/>
      <c r="S114" s="46"/>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7">
        <f t="shared" si="7"/>
        <v>62342.25</v>
      </c>
      <c r="BB114" s="48">
        <f t="shared" si="8"/>
        <v>62342.25</v>
      </c>
      <c r="BC114" s="43" t="str">
        <f t="shared" si="9"/>
        <v>INR  Sixty Two Thousand Three Hundred &amp; Forty Two  and Paise Twenty Five Only</v>
      </c>
      <c r="BD114" s="79">
        <v>823</v>
      </c>
      <c r="BE114" s="79">
        <f t="shared" si="14"/>
        <v>831.23</v>
      </c>
      <c r="BF114" s="79">
        <f t="shared" si="11"/>
        <v>61725</v>
      </c>
      <c r="BG114" s="79"/>
      <c r="HQ114" s="15"/>
      <c r="HR114" s="15"/>
      <c r="HS114" s="15"/>
      <c r="HT114" s="15"/>
      <c r="HU114" s="15"/>
    </row>
    <row r="115" spans="1:229" s="14" customFormat="1" ht="52.5" customHeight="1">
      <c r="A115" s="56">
        <v>103</v>
      </c>
      <c r="B115" s="64" t="s">
        <v>456</v>
      </c>
      <c r="C115" s="57" t="s">
        <v>154</v>
      </c>
      <c r="D115" s="65">
        <v>20</v>
      </c>
      <c r="E115" s="66" t="s">
        <v>253</v>
      </c>
      <c r="F115" s="67">
        <v>2232.1</v>
      </c>
      <c r="G115" s="68"/>
      <c r="H115" s="61"/>
      <c r="I115" s="60" t="s">
        <v>39</v>
      </c>
      <c r="J115" s="62">
        <f t="shared" si="12"/>
        <v>1</v>
      </c>
      <c r="K115" s="63" t="s">
        <v>64</v>
      </c>
      <c r="L115" s="63" t="s">
        <v>7</v>
      </c>
      <c r="M115" s="45"/>
      <c r="N115" s="44"/>
      <c r="O115" s="44"/>
      <c r="P115" s="46"/>
      <c r="Q115" s="44"/>
      <c r="R115" s="44"/>
      <c r="S115" s="46"/>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7">
        <f t="shared" si="7"/>
        <v>44642</v>
      </c>
      <c r="BB115" s="48">
        <f t="shared" si="8"/>
        <v>44642</v>
      </c>
      <c r="BC115" s="43" t="str">
        <f t="shared" si="9"/>
        <v>INR  Forty Four Thousand Six Hundred &amp; Forty Two  Only</v>
      </c>
      <c r="BD115" s="79">
        <v>2210</v>
      </c>
      <c r="BE115" s="79">
        <f t="shared" si="14"/>
        <v>2232.1</v>
      </c>
      <c r="BF115" s="79">
        <f t="shared" si="11"/>
        <v>44200</v>
      </c>
      <c r="BG115" s="79"/>
      <c r="HQ115" s="15"/>
      <c r="HR115" s="15"/>
      <c r="HS115" s="15"/>
      <c r="HT115" s="15"/>
      <c r="HU115" s="15"/>
    </row>
    <row r="116" spans="1:229" s="14" customFormat="1" ht="35.25" customHeight="1">
      <c r="A116" s="56">
        <v>104</v>
      </c>
      <c r="B116" s="64" t="s">
        <v>559</v>
      </c>
      <c r="C116" s="57" t="s">
        <v>155</v>
      </c>
      <c r="D116" s="65">
        <v>40</v>
      </c>
      <c r="E116" s="66" t="s">
        <v>332</v>
      </c>
      <c r="F116" s="67">
        <v>181.8</v>
      </c>
      <c r="G116" s="68"/>
      <c r="H116" s="61"/>
      <c r="I116" s="60" t="s">
        <v>39</v>
      </c>
      <c r="J116" s="62">
        <f t="shared" si="12"/>
        <v>1</v>
      </c>
      <c r="K116" s="63" t="s">
        <v>64</v>
      </c>
      <c r="L116" s="63" t="s">
        <v>7</v>
      </c>
      <c r="M116" s="45"/>
      <c r="N116" s="44"/>
      <c r="O116" s="44"/>
      <c r="P116" s="46"/>
      <c r="Q116" s="44"/>
      <c r="R116" s="44"/>
      <c r="S116" s="46"/>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7">
        <f t="shared" si="7"/>
        <v>7272</v>
      </c>
      <c r="BB116" s="48">
        <f t="shared" si="8"/>
        <v>7272</v>
      </c>
      <c r="BC116" s="43" t="str">
        <f t="shared" si="9"/>
        <v>INR  Seven Thousand Two Hundred &amp; Seventy Two  Only</v>
      </c>
      <c r="BD116" s="79">
        <v>180</v>
      </c>
      <c r="BE116" s="79">
        <f t="shared" si="14"/>
        <v>181.8</v>
      </c>
      <c r="BF116" s="79">
        <f t="shared" si="11"/>
        <v>7200</v>
      </c>
      <c r="BG116" s="79"/>
      <c r="HQ116" s="15"/>
      <c r="HR116" s="15"/>
      <c r="HS116" s="15"/>
      <c r="HT116" s="15"/>
      <c r="HU116" s="15"/>
    </row>
    <row r="117" spans="1:229" s="14" customFormat="1" ht="75" customHeight="1">
      <c r="A117" s="56">
        <v>105</v>
      </c>
      <c r="B117" s="64" t="s">
        <v>560</v>
      </c>
      <c r="C117" s="57" t="s">
        <v>156</v>
      </c>
      <c r="D117" s="65">
        <v>150</v>
      </c>
      <c r="E117" s="66" t="s">
        <v>556</v>
      </c>
      <c r="F117" s="67">
        <v>151.5</v>
      </c>
      <c r="G117" s="68"/>
      <c r="H117" s="61"/>
      <c r="I117" s="60" t="s">
        <v>39</v>
      </c>
      <c r="J117" s="62">
        <f t="shared" si="12"/>
        <v>1</v>
      </c>
      <c r="K117" s="63" t="s">
        <v>64</v>
      </c>
      <c r="L117" s="63" t="s">
        <v>7</v>
      </c>
      <c r="M117" s="45"/>
      <c r="N117" s="44"/>
      <c r="O117" s="44"/>
      <c r="P117" s="46"/>
      <c r="Q117" s="44"/>
      <c r="R117" s="44"/>
      <c r="S117" s="46"/>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7">
        <f t="shared" si="7"/>
        <v>22725</v>
      </c>
      <c r="BB117" s="48">
        <f t="shared" si="8"/>
        <v>22725</v>
      </c>
      <c r="BC117" s="43" t="str">
        <f t="shared" si="9"/>
        <v>INR  Twenty Two Thousand Seven Hundred &amp; Twenty Five  Only</v>
      </c>
      <c r="BD117" s="79">
        <v>150</v>
      </c>
      <c r="BE117" s="79">
        <f t="shared" si="14"/>
        <v>151.5</v>
      </c>
      <c r="BF117" s="79">
        <f t="shared" si="11"/>
        <v>22500</v>
      </c>
      <c r="BG117" s="79"/>
      <c r="HQ117" s="15"/>
      <c r="HR117" s="15"/>
      <c r="HS117" s="15"/>
      <c r="HT117" s="15"/>
      <c r="HU117" s="15"/>
    </row>
    <row r="118" spans="1:229" s="14" customFormat="1" ht="52.5" customHeight="1">
      <c r="A118" s="56">
        <v>106</v>
      </c>
      <c r="B118" s="64" t="s">
        <v>561</v>
      </c>
      <c r="C118" s="57" t="s">
        <v>157</v>
      </c>
      <c r="D118" s="65">
        <v>16</v>
      </c>
      <c r="E118" s="66" t="s">
        <v>254</v>
      </c>
      <c r="F118" s="67">
        <v>2138.17</v>
      </c>
      <c r="G118" s="68"/>
      <c r="H118" s="61"/>
      <c r="I118" s="60" t="s">
        <v>39</v>
      </c>
      <c r="J118" s="62">
        <f t="shared" si="12"/>
        <v>1</v>
      </c>
      <c r="K118" s="63" t="s">
        <v>64</v>
      </c>
      <c r="L118" s="63" t="s">
        <v>7</v>
      </c>
      <c r="M118" s="45"/>
      <c r="N118" s="44"/>
      <c r="O118" s="44"/>
      <c r="P118" s="46"/>
      <c r="Q118" s="44"/>
      <c r="R118" s="44"/>
      <c r="S118" s="46"/>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7">
        <f t="shared" si="7"/>
        <v>34210.72</v>
      </c>
      <c r="BB118" s="48">
        <f t="shared" si="8"/>
        <v>34210.72</v>
      </c>
      <c r="BC118" s="43" t="str">
        <f t="shared" si="9"/>
        <v>INR  Thirty Four Thousand Two Hundred &amp; Ten  and Paise Seventy Two Only</v>
      </c>
      <c r="BD118" s="79">
        <v>2117</v>
      </c>
      <c r="BE118" s="79">
        <f t="shared" si="14"/>
        <v>2138.17</v>
      </c>
      <c r="BF118" s="79">
        <f t="shared" si="11"/>
        <v>33872</v>
      </c>
      <c r="BG118" s="79"/>
      <c r="HQ118" s="15"/>
      <c r="HR118" s="15"/>
      <c r="HS118" s="15"/>
      <c r="HT118" s="15"/>
      <c r="HU118" s="15"/>
    </row>
    <row r="119" spans="1:228" s="14" customFormat="1" ht="75.75" customHeight="1">
      <c r="A119" s="56">
        <v>107</v>
      </c>
      <c r="B119" s="77" t="s">
        <v>688</v>
      </c>
      <c r="C119" s="57" t="s">
        <v>158</v>
      </c>
      <c r="D119" s="58"/>
      <c r="E119" s="59"/>
      <c r="F119" s="60"/>
      <c r="G119" s="61"/>
      <c r="H119" s="61"/>
      <c r="I119" s="60"/>
      <c r="J119" s="62"/>
      <c r="K119" s="63"/>
      <c r="L119" s="63"/>
      <c r="M119" s="62"/>
      <c r="N119" s="38"/>
      <c r="O119" s="38"/>
      <c r="P119" s="39"/>
      <c r="Q119" s="38"/>
      <c r="R119" s="38"/>
      <c r="S119" s="39"/>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1"/>
      <c r="BB119" s="42"/>
      <c r="BC119" s="43"/>
      <c r="BD119" s="1"/>
      <c r="BE119" s="79"/>
      <c r="BF119" s="79"/>
      <c r="BG119" s="79"/>
      <c r="HP119" s="17">
        <v>1</v>
      </c>
      <c r="HQ119" s="17" t="s">
        <v>35</v>
      </c>
      <c r="HR119" s="17" t="s">
        <v>36</v>
      </c>
      <c r="HS119" s="17">
        <v>10</v>
      </c>
      <c r="HT119" s="17" t="s">
        <v>37</v>
      </c>
    </row>
    <row r="120" spans="1:229" s="14" customFormat="1" ht="79.5" customHeight="1">
      <c r="A120" s="56">
        <v>108</v>
      </c>
      <c r="B120" s="64" t="s">
        <v>562</v>
      </c>
      <c r="C120" s="57" t="s">
        <v>159</v>
      </c>
      <c r="D120" s="65">
        <v>170</v>
      </c>
      <c r="E120" s="66" t="s">
        <v>458</v>
      </c>
      <c r="F120" s="67">
        <v>505.65</v>
      </c>
      <c r="G120" s="68"/>
      <c r="H120" s="61"/>
      <c r="I120" s="60" t="s">
        <v>39</v>
      </c>
      <c r="J120" s="62">
        <f t="shared" si="12"/>
        <v>1</v>
      </c>
      <c r="K120" s="63" t="s">
        <v>64</v>
      </c>
      <c r="L120" s="63" t="s">
        <v>7</v>
      </c>
      <c r="M120" s="45"/>
      <c r="N120" s="44"/>
      <c r="O120" s="44"/>
      <c r="P120" s="46"/>
      <c r="Q120" s="44"/>
      <c r="R120" s="44"/>
      <c r="S120" s="46"/>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7">
        <f t="shared" si="7"/>
        <v>85960.5</v>
      </c>
      <c r="BB120" s="48">
        <f t="shared" si="8"/>
        <v>85960.5</v>
      </c>
      <c r="BC120" s="43" t="str">
        <f t="shared" si="9"/>
        <v>INR  Eighty Five Thousand Nine Hundred &amp; Sixty  and Paise Fifty Only</v>
      </c>
      <c r="BD120" s="79">
        <v>447</v>
      </c>
      <c r="BE120" s="79">
        <f>ROUND(BD120*1.12*1.01,2)</f>
        <v>505.65</v>
      </c>
      <c r="BF120" s="79">
        <f t="shared" si="11"/>
        <v>75990</v>
      </c>
      <c r="BG120" s="79"/>
      <c r="HQ120" s="15"/>
      <c r="HR120" s="15"/>
      <c r="HS120" s="15"/>
      <c r="HT120" s="15"/>
      <c r="HU120" s="15"/>
    </row>
    <row r="121" spans="1:229" s="14" customFormat="1" ht="78" customHeight="1">
      <c r="A121" s="56">
        <v>109</v>
      </c>
      <c r="B121" s="64" t="s">
        <v>461</v>
      </c>
      <c r="C121" s="57" t="s">
        <v>160</v>
      </c>
      <c r="D121" s="65">
        <v>180</v>
      </c>
      <c r="E121" s="66" t="s">
        <v>458</v>
      </c>
      <c r="F121" s="67">
        <v>1062.2</v>
      </c>
      <c r="G121" s="68"/>
      <c r="H121" s="61"/>
      <c r="I121" s="60" t="s">
        <v>39</v>
      </c>
      <c r="J121" s="62">
        <f t="shared" si="12"/>
        <v>1</v>
      </c>
      <c r="K121" s="63" t="s">
        <v>64</v>
      </c>
      <c r="L121" s="63" t="s">
        <v>7</v>
      </c>
      <c r="M121" s="45"/>
      <c r="N121" s="44"/>
      <c r="O121" s="44"/>
      <c r="P121" s="46"/>
      <c r="Q121" s="44"/>
      <c r="R121" s="44"/>
      <c r="S121" s="46"/>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7">
        <f t="shared" si="7"/>
        <v>191196</v>
      </c>
      <c r="BB121" s="48">
        <f t="shared" si="8"/>
        <v>191196</v>
      </c>
      <c r="BC121" s="43" t="str">
        <f t="shared" si="9"/>
        <v>INR  One Lakh Ninety One Thousand One Hundred &amp; Ninety Six  Only</v>
      </c>
      <c r="BD121" s="79">
        <v>939</v>
      </c>
      <c r="BE121" s="79">
        <f aca="true" t="shared" si="15" ref="BE121:BE184">ROUND(BD121*1.12*1.01,2)</f>
        <v>1062.2</v>
      </c>
      <c r="BF121" s="79">
        <f t="shared" si="11"/>
        <v>169020</v>
      </c>
      <c r="BG121" s="79"/>
      <c r="HQ121" s="15"/>
      <c r="HR121" s="15"/>
      <c r="HS121" s="15"/>
      <c r="HT121" s="15"/>
      <c r="HU121" s="15"/>
    </row>
    <row r="122" spans="1:229" s="14" customFormat="1" ht="66" customHeight="1">
      <c r="A122" s="56">
        <v>110</v>
      </c>
      <c r="B122" s="64" t="s">
        <v>462</v>
      </c>
      <c r="C122" s="57" t="s">
        <v>161</v>
      </c>
      <c r="D122" s="65">
        <v>750</v>
      </c>
      <c r="E122" s="66" t="s">
        <v>247</v>
      </c>
      <c r="F122" s="67">
        <v>56.56</v>
      </c>
      <c r="G122" s="68"/>
      <c r="H122" s="61"/>
      <c r="I122" s="60" t="s">
        <v>39</v>
      </c>
      <c r="J122" s="62">
        <f t="shared" si="12"/>
        <v>1</v>
      </c>
      <c r="K122" s="63" t="s">
        <v>64</v>
      </c>
      <c r="L122" s="63" t="s">
        <v>7</v>
      </c>
      <c r="M122" s="45"/>
      <c r="N122" s="44"/>
      <c r="O122" s="44"/>
      <c r="P122" s="46"/>
      <c r="Q122" s="44"/>
      <c r="R122" s="44"/>
      <c r="S122" s="46"/>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7">
        <f t="shared" si="7"/>
        <v>42420</v>
      </c>
      <c r="BB122" s="48">
        <f t="shared" si="8"/>
        <v>42420</v>
      </c>
      <c r="BC122" s="43" t="str">
        <f t="shared" si="9"/>
        <v>INR  Forty Two Thousand Four Hundred &amp; Twenty  Only</v>
      </c>
      <c r="BD122" s="79">
        <v>50</v>
      </c>
      <c r="BE122" s="79">
        <f t="shared" si="15"/>
        <v>56.56</v>
      </c>
      <c r="BF122" s="79">
        <f t="shared" si="11"/>
        <v>37500</v>
      </c>
      <c r="BG122" s="79"/>
      <c r="HQ122" s="15"/>
      <c r="HR122" s="15"/>
      <c r="HS122" s="15"/>
      <c r="HT122" s="15"/>
      <c r="HU122" s="15"/>
    </row>
    <row r="123" spans="1:229" s="14" customFormat="1" ht="63.75" customHeight="1">
      <c r="A123" s="56">
        <v>111</v>
      </c>
      <c r="B123" s="64" t="s">
        <v>459</v>
      </c>
      <c r="C123" s="57" t="s">
        <v>162</v>
      </c>
      <c r="D123" s="65">
        <v>60</v>
      </c>
      <c r="E123" s="66" t="s">
        <v>458</v>
      </c>
      <c r="F123" s="67">
        <v>424.44</v>
      </c>
      <c r="G123" s="68"/>
      <c r="H123" s="61"/>
      <c r="I123" s="60" t="s">
        <v>39</v>
      </c>
      <c r="J123" s="62">
        <f t="shared" si="12"/>
        <v>1</v>
      </c>
      <c r="K123" s="63" t="s">
        <v>64</v>
      </c>
      <c r="L123" s="63" t="s">
        <v>7</v>
      </c>
      <c r="M123" s="45"/>
      <c r="N123" s="44"/>
      <c r="O123" s="44"/>
      <c r="P123" s="46"/>
      <c r="Q123" s="44"/>
      <c r="R123" s="44"/>
      <c r="S123" s="46"/>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7">
        <f t="shared" si="7"/>
        <v>25466.4</v>
      </c>
      <c r="BB123" s="48">
        <f t="shared" si="8"/>
        <v>25466.4</v>
      </c>
      <c r="BC123" s="43" t="str">
        <f t="shared" si="9"/>
        <v>INR  Twenty Five Thousand Four Hundred &amp; Sixty Six  and Paise Forty Only</v>
      </c>
      <c r="BD123" s="79">
        <v>375.21</v>
      </c>
      <c r="BE123" s="79">
        <f t="shared" si="15"/>
        <v>424.44</v>
      </c>
      <c r="BF123" s="79">
        <f t="shared" si="11"/>
        <v>22512.6</v>
      </c>
      <c r="BG123" s="79"/>
      <c r="HQ123" s="15"/>
      <c r="HR123" s="15"/>
      <c r="HS123" s="15"/>
      <c r="HT123" s="15"/>
      <c r="HU123" s="15"/>
    </row>
    <row r="124" spans="1:229" s="14" customFormat="1" ht="45.75" customHeight="1">
      <c r="A124" s="56">
        <v>112</v>
      </c>
      <c r="B124" s="64" t="s">
        <v>466</v>
      </c>
      <c r="C124" s="57" t="s">
        <v>163</v>
      </c>
      <c r="D124" s="65">
        <v>1000</v>
      </c>
      <c r="E124" s="66" t="s">
        <v>465</v>
      </c>
      <c r="F124" s="67">
        <v>21.49</v>
      </c>
      <c r="G124" s="68"/>
      <c r="H124" s="61"/>
      <c r="I124" s="60" t="s">
        <v>39</v>
      </c>
      <c r="J124" s="62">
        <f t="shared" si="12"/>
        <v>1</v>
      </c>
      <c r="K124" s="63" t="s">
        <v>64</v>
      </c>
      <c r="L124" s="63" t="s">
        <v>7</v>
      </c>
      <c r="M124" s="45"/>
      <c r="N124" s="44"/>
      <c r="O124" s="44"/>
      <c r="P124" s="46"/>
      <c r="Q124" s="44"/>
      <c r="R124" s="44"/>
      <c r="S124" s="46"/>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7">
        <f t="shared" si="7"/>
        <v>21490</v>
      </c>
      <c r="BB124" s="48">
        <f t="shared" si="8"/>
        <v>21490</v>
      </c>
      <c r="BC124" s="43" t="str">
        <f t="shared" si="9"/>
        <v>INR  Twenty One Thousand Four Hundred &amp; Ninety  Only</v>
      </c>
      <c r="BD124" s="79">
        <v>19</v>
      </c>
      <c r="BE124" s="79">
        <f t="shared" si="15"/>
        <v>21.49</v>
      </c>
      <c r="BF124" s="79">
        <f t="shared" si="11"/>
        <v>19000</v>
      </c>
      <c r="BG124" s="79"/>
      <c r="HQ124" s="15"/>
      <c r="HR124" s="15"/>
      <c r="HS124" s="15"/>
      <c r="HT124" s="15"/>
      <c r="HU124" s="15"/>
    </row>
    <row r="125" spans="1:229" s="14" customFormat="1" ht="64.5" customHeight="1">
      <c r="A125" s="56">
        <v>113</v>
      </c>
      <c r="B125" s="64" t="s">
        <v>563</v>
      </c>
      <c r="C125" s="57" t="s">
        <v>164</v>
      </c>
      <c r="D125" s="65">
        <v>200</v>
      </c>
      <c r="E125" s="66" t="s">
        <v>458</v>
      </c>
      <c r="F125" s="67">
        <v>187.78</v>
      </c>
      <c r="G125" s="68"/>
      <c r="H125" s="61"/>
      <c r="I125" s="60" t="s">
        <v>39</v>
      </c>
      <c r="J125" s="62">
        <f t="shared" si="12"/>
        <v>1</v>
      </c>
      <c r="K125" s="63" t="s">
        <v>64</v>
      </c>
      <c r="L125" s="63" t="s">
        <v>7</v>
      </c>
      <c r="M125" s="45"/>
      <c r="N125" s="44"/>
      <c r="O125" s="44"/>
      <c r="P125" s="46"/>
      <c r="Q125" s="44"/>
      <c r="R125" s="44"/>
      <c r="S125" s="46"/>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7">
        <f t="shared" si="7"/>
        <v>37556</v>
      </c>
      <c r="BB125" s="48">
        <f t="shared" si="8"/>
        <v>37556</v>
      </c>
      <c r="BC125" s="43" t="str">
        <f t="shared" si="9"/>
        <v>INR  Thirty Seven Thousand Five Hundred &amp; Fifty Six  Only</v>
      </c>
      <c r="BD125" s="79">
        <v>166</v>
      </c>
      <c r="BE125" s="79">
        <f t="shared" si="15"/>
        <v>187.78</v>
      </c>
      <c r="BF125" s="79">
        <f t="shared" si="11"/>
        <v>33200</v>
      </c>
      <c r="BG125" s="79"/>
      <c r="HQ125" s="15"/>
      <c r="HR125" s="15"/>
      <c r="HS125" s="15"/>
      <c r="HT125" s="15"/>
      <c r="HU125" s="15"/>
    </row>
    <row r="126" spans="1:229" s="14" customFormat="1" ht="34.5" customHeight="1">
      <c r="A126" s="56">
        <v>114</v>
      </c>
      <c r="B126" s="64" t="s">
        <v>470</v>
      </c>
      <c r="C126" s="57" t="s">
        <v>165</v>
      </c>
      <c r="D126" s="65">
        <v>22</v>
      </c>
      <c r="E126" s="66" t="s">
        <v>249</v>
      </c>
      <c r="F126" s="67">
        <v>69</v>
      </c>
      <c r="G126" s="68"/>
      <c r="H126" s="61"/>
      <c r="I126" s="60" t="s">
        <v>39</v>
      </c>
      <c r="J126" s="62">
        <f aca="true" t="shared" si="16" ref="J126:J131">IF(I126="Less(-)",-1,1)</f>
        <v>1</v>
      </c>
      <c r="K126" s="63" t="s">
        <v>64</v>
      </c>
      <c r="L126" s="63" t="s">
        <v>7</v>
      </c>
      <c r="M126" s="45"/>
      <c r="N126" s="44"/>
      <c r="O126" s="44"/>
      <c r="P126" s="46"/>
      <c r="Q126" s="44"/>
      <c r="R126" s="44"/>
      <c r="S126" s="46"/>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7">
        <f t="shared" si="7"/>
        <v>1518</v>
      </c>
      <c r="BB126" s="48">
        <f t="shared" si="8"/>
        <v>1518</v>
      </c>
      <c r="BC126" s="43" t="str">
        <f t="shared" si="9"/>
        <v>INR  One Thousand Five Hundred &amp; Eighteen  Only</v>
      </c>
      <c r="BD126" s="79">
        <v>61</v>
      </c>
      <c r="BE126" s="79">
        <f t="shared" si="15"/>
        <v>69</v>
      </c>
      <c r="BF126" s="79">
        <f t="shared" si="11"/>
        <v>1342</v>
      </c>
      <c r="BG126" s="79"/>
      <c r="HQ126" s="15"/>
      <c r="HR126" s="15"/>
      <c r="HS126" s="15"/>
      <c r="HT126" s="15"/>
      <c r="HU126" s="15"/>
    </row>
    <row r="127" spans="1:229" s="14" customFormat="1" ht="34.5" customHeight="1">
      <c r="A127" s="56">
        <v>115</v>
      </c>
      <c r="B127" s="64" t="s">
        <v>469</v>
      </c>
      <c r="C127" s="57" t="s">
        <v>166</v>
      </c>
      <c r="D127" s="65">
        <v>60</v>
      </c>
      <c r="E127" s="66" t="s">
        <v>465</v>
      </c>
      <c r="F127" s="67">
        <v>389.13</v>
      </c>
      <c r="G127" s="68"/>
      <c r="H127" s="61"/>
      <c r="I127" s="60" t="s">
        <v>39</v>
      </c>
      <c r="J127" s="62">
        <f t="shared" si="16"/>
        <v>1</v>
      </c>
      <c r="K127" s="63" t="s">
        <v>64</v>
      </c>
      <c r="L127" s="63" t="s">
        <v>7</v>
      </c>
      <c r="M127" s="45"/>
      <c r="N127" s="44"/>
      <c r="O127" s="44"/>
      <c r="P127" s="46"/>
      <c r="Q127" s="44"/>
      <c r="R127" s="44"/>
      <c r="S127" s="46"/>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7">
        <f t="shared" si="7"/>
        <v>23347.8</v>
      </c>
      <c r="BB127" s="48">
        <f t="shared" si="8"/>
        <v>23347.8</v>
      </c>
      <c r="BC127" s="43" t="str">
        <f t="shared" si="9"/>
        <v>INR  Twenty Three Thousand Three Hundred &amp; Forty Seven  and Paise Eighty Only</v>
      </c>
      <c r="BD127" s="79">
        <v>344</v>
      </c>
      <c r="BE127" s="79">
        <f t="shared" si="15"/>
        <v>389.13</v>
      </c>
      <c r="BF127" s="79">
        <f t="shared" si="11"/>
        <v>20640</v>
      </c>
      <c r="BG127" s="79"/>
      <c r="HQ127" s="15"/>
      <c r="HR127" s="15"/>
      <c r="HS127" s="15"/>
      <c r="HT127" s="15"/>
      <c r="HU127" s="15"/>
    </row>
    <row r="128" spans="1:229" s="14" customFormat="1" ht="33.75" customHeight="1">
      <c r="A128" s="56">
        <v>116</v>
      </c>
      <c r="B128" s="64" t="s">
        <v>472</v>
      </c>
      <c r="C128" s="57" t="s">
        <v>167</v>
      </c>
      <c r="D128" s="65">
        <v>50</v>
      </c>
      <c r="E128" s="66" t="s">
        <v>458</v>
      </c>
      <c r="F128" s="67">
        <v>6065.49</v>
      </c>
      <c r="G128" s="68"/>
      <c r="H128" s="61"/>
      <c r="I128" s="60" t="s">
        <v>39</v>
      </c>
      <c r="J128" s="62">
        <f t="shared" si="16"/>
        <v>1</v>
      </c>
      <c r="K128" s="63" t="s">
        <v>64</v>
      </c>
      <c r="L128" s="63" t="s">
        <v>7</v>
      </c>
      <c r="M128" s="45"/>
      <c r="N128" s="44"/>
      <c r="O128" s="44"/>
      <c r="P128" s="46"/>
      <c r="Q128" s="44"/>
      <c r="R128" s="44"/>
      <c r="S128" s="46"/>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7">
        <f t="shared" si="7"/>
        <v>303274.5</v>
      </c>
      <c r="BB128" s="48">
        <f t="shared" si="8"/>
        <v>303274.5</v>
      </c>
      <c r="BC128" s="43" t="str">
        <f t="shared" si="9"/>
        <v>INR  Three Lakh Three Thousand Two Hundred &amp; Seventy Four  and Paise Fifty Only</v>
      </c>
      <c r="BD128" s="79">
        <v>5362</v>
      </c>
      <c r="BE128" s="79">
        <f t="shared" si="15"/>
        <v>6065.49</v>
      </c>
      <c r="BF128" s="79">
        <f t="shared" si="11"/>
        <v>268100</v>
      </c>
      <c r="BG128" s="79"/>
      <c r="HQ128" s="15"/>
      <c r="HR128" s="15"/>
      <c r="HS128" s="15"/>
      <c r="HT128" s="15"/>
      <c r="HU128" s="15"/>
    </row>
    <row r="129" spans="1:229" s="14" customFormat="1" ht="32.25" customHeight="1">
      <c r="A129" s="56">
        <v>117</v>
      </c>
      <c r="B129" s="64" t="s">
        <v>564</v>
      </c>
      <c r="C129" s="57" t="s">
        <v>168</v>
      </c>
      <c r="D129" s="65">
        <v>35</v>
      </c>
      <c r="E129" s="66" t="s">
        <v>458</v>
      </c>
      <c r="F129" s="67">
        <v>6191.06</v>
      </c>
      <c r="G129" s="68"/>
      <c r="H129" s="61"/>
      <c r="I129" s="60" t="s">
        <v>39</v>
      </c>
      <c r="J129" s="62">
        <f t="shared" si="16"/>
        <v>1</v>
      </c>
      <c r="K129" s="63" t="s">
        <v>64</v>
      </c>
      <c r="L129" s="63" t="s">
        <v>7</v>
      </c>
      <c r="M129" s="45"/>
      <c r="N129" s="44"/>
      <c r="O129" s="44"/>
      <c r="P129" s="46"/>
      <c r="Q129" s="44"/>
      <c r="R129" s="44"/>
      <c r="S129" s="46"/>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7">
        <f t="shared" si="7"/>
        <v>216687.1</v>
      </c>
      <c r="BB129" s="48">
        <f t="shared" si="8"/>
        <v>216687.1</v>
      </c>
      <c r="BC129" s="43" t="str">
        <f t="shared" si="9"/>
        <v>INR  Two Lakh Sixteen Thousand Six Hundred &amp; Eighty Seven  and Paise Ten Only</v>
      </c>
      <c r="BD129" s="79">
        <v>5473</v>
      </c>
      <c r="BE129" s="79">
        <f t="shared" si="15"/>
        <v>6191.06</v>
      </c>
      <c r="BF129" s="79">
        <f t="shared" si="11"/>
        <v>191555</v>
      </c>
      <c r="BG129" s="79"/>
      <c r="HQ129" s="15"/>
      <c r="HR129" s="15"/>
      <c r="HS129" s="15"/>
      <c r="HT129" s="15"/>
      <c r="HU129" s="15"/>
    </row>
    <row r="130" spans="1:229" s="14" customFormat="1" ht="33.75" customHeight="1">
      <c r="A130" s="56">
        <v>118</v>
      </c>
      <c r="B130" s="64" t="s">
        <v>565</v>
      </c>
      <c r="C130" s="57" t="s">
        <v>169</v>
      </c>
      <c r="D130" s="65">
        <v>25</v>
      </c>
      <c r="E130" s="66" t="s">
        <v>458</v>
      </c>
      <c r="F130" s="67">
        <v>6316.62</v>
      </c>
      <c r="G130" s="68"/>
      <c r="H130" s="61"/>
      <c r="I130" s="60" t="s">
        <v>39</v>
      </c>
      <c r="J130" s="62">
        <f t="shared" si="16"/>
        <v>1</v>
      </c>
      <c r="K130" s="63" t="s">
        <v>64</v>
      </c>
      <c r="L130" s="63" t="s">
        <v>7</v>
      </c>
      <c r="M130" s="45"/>
      <c r="N130" s="44"/>
      <c r="O130" s="44"/>
      <c r="P130" s="46"/>
      <c r="Q130" s="44"/>
      <c r="R130" s="44"/>
      <c r="S130" s="46"/>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7">
        <f t="shared" si="7"/>
        <v>157915.5</v>
      </c>
      <c r="BB130" s="48">
        <f t="shared" si="8"/>
        <v>157915.5</v>
      </c>
      <c r="BC130" s="43" t="str">
        <f t="shared" si="9"/>
        <v>INR  One Lakh Fifty Seven Thousand Nine Hundred &amp; Fifteen  and Paise Fifty Only</v>
      </c>
      <c r="BD130" s="79">
        <v>5584</v>
      </c>
      <c r="BE130" s="79">
        <f t="shared" si="15"/>
        <v>6316.62</v>
      </c>
      <c r="BF130" s="79">
        <f t="shared" si="11"/>
        <v>139600</v>
      </c>
      <c r="BG130" s="79"/>
      <c r="HQ130" s="15"/>
      <c r="HR130" s="15"/>
      <c r="HS130" s="15"/>
      <c r="HT130" s="15"/>
      <c r="HU130" s="15"/>
    </row>
    <row r="131" spans="1:229" s="14" customFormat="1" ht="33.75" customHeight="1">
      <c r="A131" s="56">
        <v>119</v>
      </c>
      <c r="B131" s="64" t="s">
        <v>566</v>
      </c>
      <c r="C131" s="57" t="s">
        <v>170</v>
      </c>
      <c r="D131" s="65">
        <v>15</v>
      </c>
      <c r="E131" s="66" t="s">
        <v>458</v>
      </c>
      <c r="F131" s="67">
        <v>6442.18</v>
      </c>
      <c r="G131" s="68"/>
      <c r="H131" s="61"/>
      <c r="I131" s="60" t="s">
        <v>39</v>
      </c>
      <c r="J131" s="62">
        <f t="shared" si="16"/>
        <v>1</v>
      </c>
      <c r="K131" s="63" t="s">
        <v>64</v>
      </c>
      <c r="L131" s="63" t="s">
        <v>7</v>
      </c>
      <c r="M131" s="45"/>
      <c r="N131" s="44"/>
      <c r="O131" s="44"/>
      <c r="P131" s="46"/>
      <c r="Q131" s="44"/>
      <c r="R131" s="44"/>
      <c r="S131" s="46"/>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7">
        <f t="shared" si="7"/>
        <v>96632.7</v>
      </c>
      <c r="BB131" s="48">
        <f t="shared" si="8"/>
        <v>96632.7</v>
      </c>
      <c r="BC131" s="43" t="str">
        <f t="shared" si="9"/>
        <v>INR  Ninety Six Thousand Six Hundred &amp; Thirty Two  and Paise Seventy Only</v>
      </c>
      <c r="BD131" s="79">
        <v>5695</v>
      </c>
      <c r="BE131" s="79">
        <f t="shared" si="15"/>
        <v>6442.18</v>
      </c>
      <c r="BF131" s="79">
        <f t="shared" si="11"/>
        <v>85425</v>
      </c>
      <c r="BG131" s="79"/>
      <c r="HQ131" s="15"/>
      <c r="HR131" s="15"/>
      <c r="HS131" s="15"/>
      <c r="HT131" s="15"/>
      <c r="HU131" s="15"/>
    </row>
    <row r="132" spans="1:229" s="14" customFormat="1" ht="188.25" customHeight="1">
      <c r="A132" s="56">
        <v>120</v>
      </c>
      <c r="B132" s="64" t="s">
        <v>567</v>
      </c>
      <c r="C132" s="57" t="s">
        <v>171</v>
      </c>
      <c r="D132" s="65">
        <v>14</v>
      </c>
      <c r="E132" s="66" t="s">
        <v>249</v>
      </c>
      <c r="F132" s="67">
        <v>315.6</v>
      </c>
      <c r="G132" s="68"/>
      <c r="H132" s="61"/>
      <c r="I132" s="60" t="s">
        <v>39</v>
      </c>
      <c r="J132" s="62">
        <f aca="true" t="shared" si="17" ref="J132:J137">IF(I132="Less(-)",-1,1)</f>
        <v>1</v>
      </c>
      <c r="K132" s="63" t="s">
        <v>64</v>
      </c>
      <c r="L132" s="63" t="s">
        <v>7</v>
      </c>
      <c r="M132" s="45"/>
      <c r="N132" s="44"/>
      <c r="O132" s="44"/>
      <c r="P132" s="46"/>
      <c r="Q132" s="44"/>
      <c r="R132" s="44"/>
      <c r="S132" s="46"/>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7">
        <f t="shared" si="7"/>
        <v>4418.4</v>
      </c>
      <c r="BB132" s="48">
        <f t="shared" si="8"/>
        <v>4418.4</v>
      </c>
      <c r="BC132" s="43" t="str">
        <f t="shared" si="9"/>
        <v>INR  Four Thousand Four Hundred &amp; Eighteen  and Paise Forty Only</v>
      </c>
      <c r="BD132" s="79">
        <v>279</v>
      </c>
      <c r="BE132" s="79">
        <f t="shared" si="15"/>
        <v>315.6</v>
      </c>
      <c r="BF132" s="79">
        <f t="shared" si="11"/>
        <v>3906</v>
      </c>
      <c r="BG132" s="79"/>
      <c r="HQ132" s="15"/>
      <c r="HR132" s="15"/>
      <c r="HS132" s="15"/>
      <c r="HT132" s="15"/>
      <c r="HU132" s="15"/>
    </row>
    <row r="133" spans="1:229" s="14" customFormat="1" ht="188.25" customHeight="1">
      <c r="A133" s="56">
        <v>121</v>
      </c>
      <c r="B133" s="64" t="s">
        <v>568</v>
      </c>
      <c r="C133" s="57" t="s">
        <v>172</v>
      </c>
      <c r="D133" s="65">
        <v>18</v>
      </c>
      <c r="E133" s="66" t="s">
        <v>249</v>
      </c>
      <c r="F133" s="67">
        <v>277.14</v>
      </c>
      <c r="G133" s="68"/>
      <c r="H133" s="61"/>
      <c r="I133" s="60" t="s">
        <v>39</v>
      </c>
      <c r="J133" s="62">
        <f t="shared" si="17"/>
        <v>1</v>
      </c>
      <c r="K133" s="63" t="s">
        <v>64</v>
      </c>
      <c r="L133" s="63" t="s">
        <v>7</v>
      </c>
      <c r="M133" s="45"/>
      <c r="N133" s="44"/>
      <c r="O133" s="44"/>
      <c r="P133" s="46"/>
      <c r="Q133" s="44"/>
      <c r="R133" s="44"/>
      <c r="S133" s="46"/>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7">
        <f t="shared" si="7"/>
        <v>4988.52</v>
      </c>
      <c r="BB133" s="48">
        <f t="shared" si="8"/>
        <v>4988.52</v>
      </c>
      <c r="BC133" s="43" t="str">
        <f t="shared" si="9"/>
        <v>INR  Four Thousand Nine Hundred &amp; Eighty Eight  and Paise Fifty Two Only</v>
      </c>
      <c r="BD133" s="79">
        <v>245</v>
      </c>
      <c r="BE133" s="79">
        <f t="shared" si="15"/>
        <v>277.14</v>
      </c>
      <c r="BF133" s="79">
        <f t="shared" si="11"/>
        <v>4410</v>
      </c>
      <c r="BG133" s="79"/>
      <c r="HQ133" s="15"/>
      <c r="HR133" s="15"/>
      <c r="HS133" s="15"/>
      <c r="HT133" s="15"/>
      <c r="HU133" s="15"/>
    </row>
    <row r="134" spans="1:229" s="14" customFormat="1" ht="60.75" customHeight="1">
      <c r="A134" s="56">
        <v>122</v>
      </c>
      <c r="B134" s="64" t="s">
        <v>474</v>
      </c>
      <c r="C134" s="57" t="s">
        <v>173</v>
      </c>
      <c r="D134" s="65">
        <v>110</v>
      </c>
      <c r="E134" s="66" t="s">
        <v>458</v>
      </c>
      <c r="F134" s="67">
        <v>6099.82</v>
      </c>
      <c r="G134" s="68"/>
      <c r="H134" s="61"/>
      <c r="I134" s="60" t="s">
        <v>39</v>
      </c>
      <c r="J134" s="62">
        <f t="shared" si="17"/>
        <v>1</v>
      </c>
      <c r="K134" s="63" t="s">
        <v>64</v>
      </c>
      <c r="L134" s="63" t="s">
        <v>7</v>
      </c>
      <c r="M134" s="45"/>
      <c r="N134" s="44"/>
      <c r="O134" s="44"/>
      <c r="P134" s="46"/>
      <c r="Q134" s="44"/>
      <c r="R134" s="44"/>
      <c r="S134" s="46"/>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7">
        <f t="shared" si="7"/>
        <v>670980.2</v>
      </c>
      <c r="BB134" s="48">
        <f t="shared" si="8"/>
        <v>670980.2</v>
      </c>
      <c r="BC134" s="43" t="str">
        <f t="shared" si="9"/>
        <v>INR  Six Lakh Seventy Thousand Nine Hundred &amp; Eighty  and Paise Twenty Only</v>
      </c>
      <c r="BD134" s="79">
        <v>5392.34</v>
      </c>
      <c r="BE134" s="79">
        <f t="shared" si="15"/>
        <v>6099.82</v>
      </c>
      <c r="BF134" s="79">
        <f t="shared" si="11"/>
        <v>593157.4</v>
      </c>
      <c r="BG134" s="79"/>
      <c r="HQ134" s="15"/>
      <c r="HR134" s="15"/>
      <c r="HS134" s="15"/>
      <c r="HT134" s="15"/>
      <c r="HU134" s="15"/>
    </row>
    <row r="135" spans="1:229" s="14" customFormat="1" ht="61.5" customHeight="1">
      <c r="A135" s="56">
        <v>123</v>
      </c>
      <c r="B135" s="64" t="s">
        <v>475</v>
      </c>
      <c r="C135" s="57" t="s">
        <v>174</v>
      </c>
      <c r="D135" s="65">
        <v>135</v>
      </c>
      <c r="E135" s="66" t="s">
        <v>458</v>
      </c>
      <c r="F135" s="67">
        <v>6723.76</v>
      </c>
      <c r="G135" s="68"/>
      <c r="H135" s="61"/>
      <c r="I135" s="60" t="s">
        <v>39</v>
      </c>
      <c r="J135" s="62">
        <f t="shared" si="17"/>
        <v>1</v>
      </c>
      <c r="K135" s="63" t="s">
        <v>64</v>
      </c>
      <c r="L135" s="63" t="s">
        <v>7</v>
      </c>
      <c r="M135" s="45"/>
      <c r="N135" s="44"/>
      <c r="O135" s="44"/>
      <c r="P135" s="46"/>
      <c r="Q135" s="44"/>
      <c r="R135" s="44"/>
      <c r="S135" s="46"/>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7">
        <f t="shared" si="7"/>
        <v>907707.6</v>
      </c>
      <c r="BB135" s="48">
        <f t="shared" si="8"/>
        <v>907707.6</v>
      </c>
      <c r="BC135" s="43" t="str">
        <f t="shared" si="9"/>
        <v>INR  Nine Lakh Seven Thousand Seven Hundred &amp; Seven  and Paise Sixty Only</v>
      </c>
      <c r="BD135" s="79">
        <v>5943.92</v>
      </c>
      <c r="BE135" s="79">
        <f t="shared" si="15"/>
        <v>6723.76</v>
      </c>
      <c r="BF135" s="79">
        <f t="shared" si="11"/>
        <v>802429.2</v>
      </c>
      <c r="BG135" s="79"/>
      <c r="HQ135" s="15"/>
      <c r="HR135" s="15"/>
      <c r="HS135" s="15"/>
      <c r="HT135" s="15"/>
      <c r="HU135" s="15"/>
    </row>
    <row r="136" spans="1:229" s="14" customFormat="1" ht="144.75" customHeight="1">
      <c r="A136" s="56">
        <v>124</v>
      </c>
      <c r="B136" s="64" t="s">
        <v>569</v>
      </c>
      <c r="C136" s="57" t="s">
        <v>175</v>
      </c>
      <c r="D136" s="65">
        <v>1375.32</v>
      </c>
      <c r="E136" s="66" t="s">
        <v>247</v>
      </c>
      <c r="F136" s="67">
        <v>403.84</v>
      </c>
      <c r="G136" s="68"/>
      <c r="H136" s="61"/>
      <c r="I136" s="60" t="s">
        <v>39</v>
      </c>
      <c r="J136" s="62">
        <f t="shared" si="17"/>
        <v>1</v>
      </c>
      <c r="K136" s="63" t="s">
        <v>64</v>
      </c>
      <c r="L136" s="63" t="s">
        <v>7</v>
      </c>
      <c r="M136" s="45"/>
      <c r="N136" s="44"/>
      <c r="O136" s="44"/>
      <c r="P136" s="46"/>
      <c r="Q136" s="44"/>
      <c r="R136" s="44"/>
      <c r="S136" s="46"/>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7">
        <f t="shared" si="7"/>
        <v>555409.23</v>
      </c>
      <c r="BB136" s="48">
        <f t="shared" si="8"/>
        <v>555409.23</v>
      </c>
      <c r="BC136" s="43" t="str">
        <f t="shared" si="9"/>
        <v>INR  Five Lakh Fifty Five Thousand Four Hundred &amp; Nine  and Paise Twenty Three Only</v>
      </c>
      <c r="BD136" s="79">
        <v>357</v>
      </c>
      <c r="BE136" s="79">
        <f t="shared" si="15"/>
        <v>403.84</v>
      </c>
      <c r="BF136" s="79">
        <f t="shared" si="11"/>
        <v>490989.24</v>
      </c>
      <c r="BG136" s="79"/>
      <c r="HQ136" s="15"/>
      <c r="HR136" s="15"/>
      <c r="HS136" s="15"/>
      <c r="HT136" s="15"/>
      <c r="HU136" s="15"/>
    </row>
    <row r="137" spans="1:229" s="14" customFormat="1" ht="119.25" customHeight="1">
      <c r="A137" s="56">
        <v>125</v>
      </c>
      <c r="B137" s="64" t="s">
        <v>477</v>
      </c>
      <c r="C137" s="57" t="s">
        <v>176</v>
      </c>
      <c r="D137" s="65">
        <v>5</v>
      </c>
      <c r="E137" s="66" t="s">
        <v>478</v>
      </c>
      <c r="F137" s="67">
        <v>76981.55</v>
      </c>
      <c r="G137" s="68"/>
      <c r="H137" s="61"/>
      <c r="I137" s="60" t="s">
        <v>39</v>
      </c>
      <c r="J137" s="62">
        <f t="shared" si="17"/>
        <v>1</v>
      </c>
      <c r="K137" s="63" t="s">
        <v>64</v>
      </c>
      <c r="L137" s="63" t="s">
        <v>7</v>
      </c>
      <c r="M137" s="45"/>
      <c r="N137" s="44"/>
      <c r="O137" s="44"/>
      <c r="P137" s="46"/>
      <c r="Q137" s="44"/>
      <c r="R137" s="44"/>
      <c r="S137" s="46"/>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7">
        <f t="shared" si="7"/>
        <v>384907.75</v>
      </c>
      <c r="BB137" s="48">
        <f t="shared" si="8"/>
        <v>384907.75</v>
      </c>
      <c r="BC137" s="43" t="str">
        <f t="shared" si="9"/>
        <v>INR  Three Lakh Eighty Four Thousand Nine Hundred &amp; Seven  and Paise Seventy Five Only</v>
      </c>
      <c r="BD137" s="79">
        <v>68053</v>
      </c>
      <c r="BE137" s="79">
        <f t="shared" si="15"/>
        <v>76981.55</v>
      </c>
      <c r="BF137" s="79">
        <f t="shared" si="11"/>
        <v>340265</v>
      </c>
      <c r="BG137" s="79"/>
      <c r="HQ137" s="15"/>
      <c r="HR137" s="15"/>
      <c r="HS137" s="15"/>
      <c r="HT137" s="15"/>
      <c r="HU137" s="15"/>
    </row>
    <row r="138" spans="1:229" s="14" customFormat="1" ht="75.75" customHeight="1">
      <c r="A138" s="56">
        <v>126</v>
      </c>
      <c r="B138" s="64" t="s">
        <v>479</v>
      </c>
      <c r="C138" s="57" t="s">
        <v>177</v>
      </c>
      <c r="D138" s="65">
        <v>186.9</v>
      </c>
      <c r="E138" s="66" t="s">
        <v>247</v>
      </c>
      <c r="F138" s="67">
        <v>101.81</v>
      </c>
      <c r="G138" s="68"/>
      <c r="H138" s="61"/>
      <c r="I138" s="60" t="s">
        <v>39</v>
      </c>
      <c r="J138" s="62">
        <f>IF(I138="Less(-)",-1,1)</f>
        <v>1</v>
      </c>
      <c r="K138" s="63" t="s">
        <v>64</v>
      </c>
      <c r="L138" s="63" t="s">
        <v>7</v>
      </c>
      <c r="M138" s="45"/>
      <c r="N138" s="44"/>
      <c r="O138" s="44"/>
      <c r="P138" s="46"/>
      <c r="Q138" s="44"/>
      <c r="R138" s="44"/>
      <c r="S138" s="46"/>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7">
        <f t="shared" si="7"/>
        <v>19028.29</v>
      </c>
      <c r="BB138" s="48">
        <f t="shared" si="8"/>
        <v>19028.29</v>
      </c>
      <c r="BC138" s="43" t="str">
        <f t="shared" si="9"/>
        <v>INR  Nineteen Thousand  &amp;Twenty Eight  and Paise Twenty Nine Only</v>
      </c>
      <c r="BD138" s="79">
        <v>90</v>
      </c>
      <c r="BE138" s="79">
        <f t="shared" si="15"/>
        <v>101.81</v>
      </c>
      <c r="BF138" s="79">
        <f t="shared" si="11"/>
        <v>16821</v>
      </c>
      <c r="BG138" s="79"/>
      <c r="HQ138" s="15"/>
      <c r="HR138" s="15"/>
      <c r="HS138" s="15"/>
      <c r="HT138" s="15"/>
      <c r="HU138" s="15"/>
    </row>
    <row r="139" spans="1:229" s="14" customFormat="1" ht="105.75" customHeight="1">
      <c r="A139" s="56">
        <v>127</v>
      </c>
      <c r="B139" s="64" t="s">
        <v>480</v>
      </c>
      <c r="C139" s="57" t="s">
        <v>178</v>
      </c>
      <c r="D139" s="65">
        <v>151.95</v>
      </c>
      <c r="E139" s="66" t="s">
        <v>247</v>
      </c>
      <c r="F139" s="67">
        <v>887.99</v>
      </c>
      <c r="G139" s="68"/>
      <c r="H139" s="61"/>
      <c r="I139" s="60" t="s">
        <v>39</v>
      </c>
      <c r="J139" s="62">
        <f aca="true" t="shared" si="18" ref="J139:J159">IF(I139="Less(-)",-1,1)</f>
        <v>1</v>
      </c>
      <c r="K139" s="63" t="s">
        <v>64</v>
      </c>
      <c r="L139" s="63" t="s">
        <v>7</v>
      </c>
      <c r="M139" s="45"/>
      <c r="N139" s="44"/>
      <c r="O139" s="44"/>
      <c r="P139" s="46"/>
      <c r="Q139" s="44"/>
      <c r="R139" s="44"/>
      <c r="S139" s="46"/>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7">
        <f t="shared" si="7"/>
        <v>134930.08</v>
      </c>
      <c r="BB139" s="48">
        <f t="shared" si="8"/>
        <v>134930.08</v>
      </c>
      <c r="BC139" s="43" t="str">
        <f t="shared" si="9"/>
        <v>INR  One Lakh Thirty Four Thousand Nine Hundred &amp; Thirty  and Paise Eight Only</v>
      </c>
      <c r="BD139" s="79">
        <v>785</v>
      </c>
      <c r="BE139" s="79">
        <f t="shared" si="15"/>
        <v>887.99</v>
      </c>
      <c r="BF139" s="79">
        <f t="shared" si="11"/>
        <v>119280.75</v>
      </c>
      <c r="BG139" s="79"/>
      <c r="HQ139" s="15"/>
      <c r="HR139" s="15"/>
      <c r="HS139" s="15"/>
      <c r="HT139" s="15"/>
      <c r="HU139" s="15"/>
    </row>
    <row r="140" spans="1:229" s="14" customFormat="1" ht="92.25" customHeight="1">
      <c r="A140" s="56">
        <v>128</v>
      </c>
      <c r="B140" s="64" t="s">
        <v>481</v>
      </c>
      <c r="C140" s="57" t="s">
        <v>179</v>
      </c>
      <c r="D140" s="65">
        <v>92.13</v>
      </c>
      <c r="E140" s="66" t="s">
        <v>247</v>
      </c>
      <c r="F140" s="67">
        <v>349.54</v>
      </c>
      <c r="G140" s="68"/>
      <c r="H140" s="61"/>
      <c r="I140" s="60" t="s">
        <v>39</v>
      </c>
      <c r="J140" s="62">
        <f t="shared" si="18"/>
        <v>1</v>
      </c>
      <c r="K140" s="63" t="s">
        <v>64</v>
      </c>
      <c r="L140" s="63" t="s">
        <v>7</v>
      </c>
      <c r="M140" s="45"/>
      <c r="N140" s="44"/>
      <c r="O140" s="44"/>
      <c r="P140" s="46"/>
      <c r="Q140" s="44"/>
      <c r="R140" s="44"/>
      <c r="S140" s="46"/>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7">
        <f t="shared" si="7"/>
        <v>32203.12</v>
      </c>
      <c r="BB140" s="48">
        <f t="shared" si="8"/>
        <v>32203.12</v>
      </c>
      <c r="BC140" s="43" t="str">
        <f t="shared" si="9"/>
        <v>INR  Thirty Two Thousand Two Hundred &amp; Three  and Paise Twelve Only</v>
      </c>
      <c r="BD140" s="79">
        <v>309</v>
      </c>
      <c r="BE140" s="79">
        <f t="shared" si="15"/>
        <v>349.54</v>
      </c>
      <c r="BF140" s="79">
        <f t="shared" si="11"/>
        <v>28468.17</v>
      </c>
      <c r="BG140" s="79"/>
      <c r="HQ140" s="15"/>
      <c r="HR140" s="15"/>
      <c r="HS140" s="15"/>
      <c r="HT140" s="15"/>
      <c r="HU140" s="15"/>
    </row>
    <row r="141" spans="1:229" s="14" customFormat="1" ht="105" customHeight="1">
      <c r="A141" s="56">
        <v>129</v>
      </c>
      <c r="B141" s="64" t="s">
        <v>482</v>
      </c>
      <c r="C141" s="57" t="s">
        <v>180</v>
      </c>
      <c r="D141" s="65">
        <v>70.85</v>
      </c>
      <c r="E141" s="66" t="s">
        <v>247</v>
      </c>
      <c r="F141" s="67">
        <v>98.41</v>
      </c>
      <c r="G141" s="68"/>
      <c r="H141" s="61"/>
      <c r="I141" s="60" t="s">
        <v>39</v>
      </c>
      <c r="J141" s="62">
        <f t="shared" si="18"/>
        <v>1</v>
      </c>
      <c r="K141" s="63" t="s">
        <v>64</v>
      </c>
      <c r="L141" s="63" t="s">
        <v>7</v>
      </c>
      <c r="M141" s="45"/>
      <c r="N141" s="44"/>
      <c r="O141" s="44"/>
      <c r="P141" s="46"/>
      <c r="Q141" s="44"/>
      <c r="R141" s="44"/>
      <c r="S141" s="46"/>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7">
        <f t="shared" si="7"/>
        <v>6972.35</v>
      </c>
      <c r="BB141" s="48">
        <f t="shared" si="8"/>
        <v>6972.35</v>
      </c>
      <c r="BC141" s="43" t="str">
        <f t="shared" si="9"/>
        <v>INR  Six Thousand Nine Hundred &amp; Seventy Two  and Paise Thirty Five Only</v>
      </c>
      <c r="BD141" s="79">
        <v>87</v>
      </c>
      <c r="BE141" s="79">
        <f t="shared" si="15"/>
        <v>98.41</v>
      </c>
      <c r="BF141" s="79">
        <f t="shared" si="11"/>
        <v>6163.95</v>
      </c>
      <c r="BG141" s="79"/>
      <c r="HQ141" s="15"/>
      <c r="HR141" s="15"/>
      <c r="HS141" s="15"/>
      <c r="HT141" s="15"/>
      <c r="HU141" s="15"/>
    </row>
    <row r="142" spans="1:229" s="14" customFormat="1" ht="177" customHeight="1">
      <c r="A142" s="56">
        <v>130</v>
      </c>
      <c r="B142" s="64" t="s">
        <v>483</v>
      </c>
      <c r="C142" s="57" t="s">
        <v>181</v>
      </c>
      <c r="D142" s="65">
        <v>480</v>
      </c>
      <c r="E142" s="66" t="s">
        <v>247</v>
      </c>
      <c r="F142" s="67">
        <v>304.29</v>
      </c>
      <c r="G142" s="68"/>
      <c r="H142" s="61"/>
      <c r="I142" s="60" t="s">
        <v>39</v>
      </c>
      <c r="J142" s="62">
        <f t="shared" si="18"/>
        <v>1</v>
      </c>
      <c r="K142" s="63" t="s">
        <v>64</v>
      </c>
      <c r="L142" s="63" t="s">
        <v>7</v>
      </c>
      <c r="M142" s="45"/>
      <c r="N142" s="44"/>
      <c r="O142" s="44"/>
      <c r="P142" s="46"/>
      <c r="Q142" s="44"/>
      <c r="R142" s="44"/>
      <c r="S142" s="46"/>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7">
        <f t="shared" si="7"/>
        <v>146059.2</v>
      </c>
      <c r="BB142" s="48">
        <f t="shared" si="8"/>
        <v>146059.2</v>
      </c>
      <c r="BC142" s="43" t="str">
        <f t="shared" si="9"/>
        <v>INR  One Lakh Forty Six Thousand  &amp;Fifty Nine  and Paise Twenty Only</v>
      </c>
      <c r="BD142" s="79">
        <v>269</v>
      </c>
      <c r="BE142" s="79">
        <f t="shared" si="15"/>
        <v>304.29</v>
      </c>
      <c r="BF142" s="79">
        <f t="shared" si="11"/>
        <v>129120</v>
      </c>
      <c r="BG142" s="79"/>
      <c r="HQ142" s="15"/>
      <c r="HR142" s="15"/>
      <c r="HS142" s="15"/>
      <c r="HT142" s="15"/>
      <c r="HU142" s="15"/>
    </row>
    <row r="143" spans="1:229" s="14" customFormat="1" ht="172.5" customHeight="1">
      <c r="A143" s="56">
        <v>131</v>
      </c>
      <c r="B143" s="64" t="s">
        <v>486</v>
      </c>
      <c r="C143" s="57" t="s">
        <v>182</v>
      </c>
      <c r="D143" s="65">
        <v>350</v>
      </c>
      <c r="E143" s="66" t="s">
        <v>247</v>
      </c>
      <c r="F143" s="67">
        <v>831.43</v>
      </c>
      <c r="G143" s="68"/>
      <c r="H143" s="61"/>
      <c r="I143" s="60" t="s">
        <v>39</v>
      </c>
      <c r="J143" s="62">
        <f t="shared" si="18"/>
        <v>1</v>
      </c>
      <c r="K143" s="63" t="s">
        <v>64</v>
      </c>
      <c r="L143" s="63" t="s">
        <v>7</v>
      </c>
      <c r="M143" s="45"/>
      <c r="N143" s="44"/>
      <c r="O143" s="44"/>
      <c r="P143" s="46"/>
      <c r="Q143" s="44"/>
      <c r="R143" s="44"/>
      <c r="S143" s="46"/>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7">
        <f aca="true" t="shared" si="19" ref="BA143:BA206">total_amount_ba($B$2,$D$2,D143,F143,J143,K143,M143)</f>
        <v>291000.5</v>
      </c>
      <c r="BB143" s="48">
        <f aca="true" t="shared" si="20" ref="BB143:BB206">BA143+SUM(N143:AZ143)</f>
        <v>291000.5</v>
      </c>
      <c r="BC143" s="43" t="str">
        <f aca="true" t="shared" si="21" ref="BC143:BC206">SpellNumber(L143,BB143)</f>
        <v>INR  Two Lakh Ninety One Thousand    and Paise Fifty Only</v>
      </c>
      <c r="BD143" s="79">
        <v>735</v>
      </c>
      <c r="BE143" s="79">
        <f t="shared" si="15"/>
        <v>831.43</v>
      </c>
      <c r="BF143" s="79">
        <f aca="true" t="shared" si="22" ref="BF143:BF206">D143*BD143</f>
        <v>257250</v>
      </c>
      <c r="BG143" s="79"/>
      <c r="HQ143" s="15"/>
      <c r="HR143" s="15"/>
      <c r="HS143" s="15"/>
      <c r="HT143" s="15"/>
      <c r="HU143" s="15"/>
    </row>
    <row r="144" spans="1:229" s="14" customFormat="1" ht="172.5" customHeight="1">
      <c r="A144" s="56">
        <v>132</v>
      </c>
      <c r="B144" s="64" t="s">
        <v>487</v>
      </c>
      <c r="C144" s="57" t="s">
        <v>183</v>
      </c>
      <c r="D144" s="65">
        <v>200</v>
      </c>
      <c r="E144" s="66" t="s">
        <v>247</v>
      </c>
      <c r="F144" s="67">
        <v>838.22</v>
      </c>
      <c r="G144" s="68"/>
      <c r="H144" s="61"/>
      <c r="I144" s="60" t="s">
        <v>39</v>
      </c>
      <c r="J144" s="62">
        <f t="shared" si="18"/>
        <v>1</v>
      </c>
      <c r="K144" s="63" t="s">
        <v>64</v>
      </c>
      <c r="L144" s="63" t="s">
        <v>7</v>
      </c>
      <c r="M144" s="45"/>
      <c r="N144" s="44"/>
      <c r="O144" s="44"/>
      <c r="P144" s="46"/>
      <c r="Q144" s="44"/>
      <c r="R144" s="44"/>
      <c r="S144" s="46"/>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7">
        <f t="shared" si="19"/>
        <v>167644</v>
      </c>
      <c r="BB144" s="48">
        <f t="shared" si="20"/>
        <v>167644</v>
      </c>
      <c r="BC144" s="43" t="str">
        <f t="shared" si="21"/>
        <v>INR  One Lakh Sixty Seven Thousand Six Hundred &amp; Forty Four  Only</v>
      </c>
      <c r="BD144" s="79">
        <v>741</v>
      </c>
      <c r="BE144" s="79">
        <f t="shared" si="15"/>
        <v>838.22</v>
      </c>
      <c r="BF144" s="79">
        <f t="shared" si="22"/>
        <v>148200</v>
      </c>
      <c r="BG144" s="79"/>
      <c r="HQ144" s="15"/>
      <c r="HR144" s="15"/>
      <c r="HS144" s="15"/>
      <c r="HT144" s="15"/>
      <c r="HU144" s="15"/>
    </row>
    <row r="145" spans="1:229" s="14" customFormat="1" ht="46.5" customHeight="1">
      <c r="A145" s="56">
        <v>133</v>
      </c>
      <c r="B145" s="64" t="s">
        <v>484</v>
      </c>
      <c r="C145" s="57" t="s">
        <v>184</v>
      </c>
      <c r="D145" s="65">
        <v>446.42</v>
      </c>
      <c r="E145" s="66" t="s">
        <v>485</v>
      </c>
      <c r="F145" s="67">
        <v>7.71</v>
      </c>
      <c r="G145" s="68"/>
      <c r="H145" s="61"/>
      <c r="I145" s="60" t="s">
        <v>39</v>
      </c>
      <c r="J145" s="62">
        <f>IF(I145="Less(-)",-1,1)</f>
        <v>1</v>
      </c>
      <c r="K145" s="63" t="s">
        <v>64</v>
      </c>
      <c r="L145" s="63" t="s">
        <v>7</v>
      </c>
      <c r="M145" s="45"/>
      <c r="N145" s="44"/>
      <c r="O145" s="44"/>
      <c r="P145" s="46"/>
      <c r="Q145" s="44"/>
      <c r="R145" s="44"/>
      <c r="S145" s="46"/>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7">
        <f t="shared" si="19"/>
        <v>3441.9</v>
      </c>
      <c r="BB145" s="48">
        <f t="shared" si="20"/>
        <v>3441.9</v>
      </c>
      <c r="BC145" s="43" t="str">
        <f t="shared" si="21"/>
        <v>INR  Three Thousand Four Hundred &amp; Forty One  and Paise Ninety Only</v>
      </c>
      <c r="BD145" s="79">
        <v>6.82</v>
      </c>
      <c r="BE145" s="79">
        <f t="shared" si="15"/>
        <v>7.71</v>
      </c>
      <c r="BF145" s="79">
        <f t="shared" si="22"/>
        <v>3044.58</v>
      </c>
      <c r="BG145" s="79"/>
      <c r="HQ145" s="15"/>
      <c r="HR145" s="15"/>
      <c r="HS145" s="15"/>
      <c r="HT145" s="15"/>
      <c r="HU145" s="15"/>
    </row>
    <row r="146" spans="1:229" s="14" customFormat="1" ht="33.75" customHeight="1">
      <c r="A146" s="56">
        <v>134</v>
      </c>
      <c r="B146" s="64" t="s">
        <v>656</v>
      </c>
      <c r="C146" s="57" t="s">
        <v>185</v>
      </c>
      <c r="D146" s="65">
        <v>297.65</v>
      </c>
      <c r="E146" s="66" t="s">
        <v>247</v>
      </c>
      <c r="F146" s="67">
        <v>6.26</v>
      </c>
      <c r="G146" s="68"/>
      <c r="H146" s="61"/>
      <c r="I146" s="60" t="s">
        <v>39</v>
      </c>
      <c r="J146" s="62">
        <f aca="true" t="shared" si="23" ref="J146:J151">IF(I146="Less(-)",-1,1)</f>
        <v>1</v>
      </c>
      <c r="K146" s="63" t="s">
        <v>64</v>
      </c>
      <c r="L146" s="63" t="s">
        <v>7</v>
      </c>
      <c r="M146" s="45"/>
      <c r="N146" s="44"/>
      <c r="O146" s="44"/>
      <c r="P146" s="46"/>
      <c r="Q146" s="44"/>
      <c r="R146" s="44"/>
      <c r="S146" s="46"/>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7">
        <f t="shared" si="19"/>
        <v>1863.29</v>
      </c>
      <c r="BB146" s="48">
        <f t="shared" si="20"/>
        <v>1863.29</v>
      </c>
      <c r="BC146" s="43" t="str">
        <f t="shared" si="21"/>
        <v>INR  One Thousand Eight Hundred &amp; Sixty Three  and Paise Twenty Nine Only</v>
      </c>
      <c r="BD146" s="79">
        <v>5.53</v>
      </c>
      <c r="BE146" s="79">
        <f t="shared" si="15"/>
        <v>6.26</v>
      </c>
      <c r="BF146" s="79">
        <f t="shared" si="22"/>
        <v>1646</v>
      </c>
      <c r="BG146" s="79"/>
      <c r="HQ146" s="15"/>
      <c r="HR146" s="15"/>
      <c r="HS146" s="15"/>
      <c r="HT146" s="15"/>
      <c r="HU146" s="15"/>
    </row>
    <row r="147" spans="1:229" s="14" customFormat="1" ht="77.25" customHeight="1">
      <c r="A147" s="56">
        <v>135</v>
      </c>
      <c r="B147" s="64" t="s">
        <v>497</v>
      </c>
      <c r="C147" s="57" t="s">
        <v>186</v>
      </c>
      <c r="D147" s="65">
        <v>5</v>
      </c>
      <c r="E147" s="66" t="s">
        <v>247</v>
      </c>
      <c r="F147" s="67">
        <v>134.61</v>
      </c>
      <c r="G147" s="68"/>
      <c r="H147" s="61"/>
      <c r="I147" s="60" t="s">
        <v>39</v>
      </c>
      <c r="J147" s="62">
        <f t="shared" si="23"/>
        <v>1</v>
      </c>
      <c r="K147" s="63" t="s">
        <v>64</v>
      </c>
      <c r="L147" s="63" t="s">
        <v>7</v>
      </c>
      <c r="M147" s="45"/>
      <c r="N147" s="44"/>
      <c r="O147" s="44"/>
      <c r="P147" s="46"/>
      <c r="Q147" s="44"/>
      <c r="R147" s="44"/>
      <c r="S147" s="46"/>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7">
        <f t="shared" si="19"/>
        <v>673.05</v>
      </c>
      <c r="BB147" s="48">
        <f t="shared" si="20"/>
        <v>673.05</v>
      </c>
      <c r="BC147" s="43" t="str">
        <f t="shared" si="21"/>
        <v>INR  Six Hundred &amp; Seventy Three  and Paise Five Only</v>
      </c>
      <c r="BD147" s="79">
        <v>119</v>
      </c>
      <c r="BE147" s="79">
        <f t="shared" si="15"/>
        <v>134.61</v>
      </c>
      <c r="BF147" s="79">
        <f t="shared" si="22"/>
        <v>595</v>
      </c>
      <c r="BG147" s="79"/>
      <c r="HQ147" s="15"/>
      <c r="HR147" s="15"/>
      <c r="HS147" s="15"/>
      <c r="HT147" s="15"/>
      <c r="HU147" s="15"/>
    </row>
    <row r="148" spans="1:229" s="14" customFormat="1" ht="77.25" customHeight="1">
      <c r="A148" s="56">
        <v>136</v>
      </c>
      <c r="B148" s="64" t="s">
        <v>498</v>
      </c>
      <c r="C148" s="57" t="s">
        <v>187</v>
      </c>
      <c r="D148" s="65">
        <v>8</v>
      </c>
      <c r="E148" s="66" t="s">
        <v>247</v>
      </c>
      <c r="F148" s="67">
        <v>165.16</v>
      </c>
      <c r="G148" s="68"/>
      <c r="H148" s="61"/>
      <c r="I148" s="60" t="s">
        <v>39</v>
      </c>
      <c r="J148" s="62">
        <f t="shared" si="23"/>
        <v>1</v>
      </c>
      <c r="K148" s="63" t="s">
        <v>64</v>
      </c>
      <c r="L148" s="63" t="s">
        <v>7</v>
      </c>
      <c r="M148" s="45"/>
      <c r="N148" s="44"/>
      <c r="O148" s="44"/>
      <c r="P148" s="46"/>
      <c r="Q148" s="44"/>
      <c r="R148" s="44"/>
      <c r="S148" s="46"/>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7">
        <f t="shared" si="19"/>
        <v>1321.28</v>
      </c>
      <c r="BB148" s="48">
        <f t="shared" si="20"/>
        <v>1321.28</v>
      </c>
      <c r="BC148" s="43" t="str">
        <f t="shared" si="21"/>
        <v>INR  One Thousand Three Hundred &amp; Twenty One  and Paise Twenty Eight Only</v>
      </c>
      <c r="BD148" s="79">
        <v>146</v>
      </c>
      <c r="BE148" s="79">
        <f t="shared" si="15"/>
        <v>165.16</v>
      </c>
      <c r="BF148" s="79">
        <f t="shared" si="22"/>
        <v>1168</v>
      </c>
      <c r="BG148" s="79"/>
      <c r="HQ148" s="15"/>
      <c r="HR148" s="15"/>
      <c r="HS148" s="15"/>
      <c r="HT148" s="15"/>
      <c r="HU148" s="15"/>
    </row>
    <row r="149" spans="1:229" s="14" customFormat="1" ht="76.5" customHeight="1">
      <c r="A149" s="56">
        <v>137</v>
      </c>
      <c r="B149" s="64" t="s">
        <v>500</v>
      </c>
      <c r="C149" s="57" t="s">
        <v>188</v>
      </c>
      <c r="D149" s="65">
        <v>1.5</v>
      </c>
      <c r="E149" s="66" t="s">
        <v>458</v>
      </c>
      <c r="F149" s="67">
        <v>82525.56</v>
      </c>
      <c r="G149" s="68"/>
      <c r="H149" s="61"/>
      <c r="I149" s="60" t="s">
        <v>39</v>
      </c>
      <c r="J149" s="62">
        <f t="shared" si="23"/>
        <v>1</v>
      </c>
      <c r="K149" s="63" t="s">
        <v>64</v>
      </c>
      <c r="L149" s="63" t="s">
        <v>7</v>
      </c>
      <c r="M149" s="45"/>
      <c r="N149" s="44"/>
      <c r="O149" s="44"/>
      <c r="P149" s="46"/>
      <c r="Q149" s="44"/>
      <c r="R149" s="44"/>
      <c r="S149" s="46"/>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7">
        <f t="shared" si="19"/>
        <v>123788.34</v>
      </c>
      <c r="BB149" s="48">
        <f t="shared" si="20"/>
        <v>123788.34</v>
      </c>
      <c r="BC149" s="43" t="str">
        <f t="shared" si="21"/>
        <v>INR  One Lakh Twenty Three Thousand Seven Hundred &amp; Eighty Eight  and Paise Thirty Four Only</v>
      </c>
      <c r="BD149" s="79">
        <v>72954</v>
      </c>
      <c r="BE149" s="79">
        <f t="shared" si="15"/>
        <v>82525.56</v>
      </c>
      <c r="BF149" s="79">
        <f t="shared" si="22"/>
        <v>109431</v>
      </c>
      <c r="BG149" s="79"/>
      <c r="HQ149" s="15"/>
      <c r="HR149" s="15"/>
      <c r="HS149" s="15"/>
      <c r="HT149" s="15"/>
      <c r="HU149" s="15"/>
    </row>
    <row r="150" spans="1:229" s="14" customFormat="1" ht="119.25" customHeight="1">
      <c r="A150" s="56">
        <v>138</v>
      </c>
      <c r="B150" s="64" t="s">
        <v>501</v>
      </c>
      <c r="C150" s="57" t="s">
        <v>189</v>
      </c>
      <c r="D150" s="65">
        <v>60</v>
      </c>
      <c r="E150" s="66" t="s">
        <v>247</v>
      </c>
      <c r="F150" s="67">
        <v>4166.21</v>
      </c>
      <c r="G150" s="68"/>
      <c r="H150" s="61"/>
      <c r="I150" s="60" t="s">
        <v>39</v>
      </c>
      <c r="J150" s="62">
        <f t="shared" si="23"/>
        <v>1</v>
      </c>
      <c r="K150" s="63" t="s">
        <v>64</v>
      </c>
      <c r="L150" s="63" t="s">
        <v>7</v>
      </c>
      <c r="M150" s="45"/>
      <c r="N150" s="44"/>
      <c r="O150" s="44"/>
      <c r="P150" s="46"/>
      <c r="Q150" s="44"/>
      <c r="R150" s="44"/>
      <c r="S150" s="46"/>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7">
        <f t="shared" si="19"/>
        <v>249972.6</v>
      </c>
      <c r="BB150" s="48">
        <f t="shared" si="20"/>
        <v>249972.6</v>
      </c>
      <c r="BC150" s="43" t="str">
        <f t="shared" si="21"/>
        <v>INR  Two Lakh Forty Nine Thousand Nine Hundred &amp; Seventy Two  and Paise Sixty Only</v>
      </c>
      <c r="BD150" s="79">
        <v>3683</v>
      </c>
      <c r="BE150" s="79">
        <f t="shared" si="15"/>
        <v>4166.21</v>
      </c>
      <c r="BF150" s="79">
        <f t="shared" si="22"/>
        <v>220980</v>
      </c>
      <c r="BG150" s="79"/>
      <c r="HQ150" s="15"/>
      <c r="HR150" s="15"/>
      <c r="HS150" s="15"/>
      <c r="HT150" s="15"/>
      <c r="HU150" s="15"/>
    </row>
    <row r="151" spans="1:229" s="14" customFormat="1" ht="45.75" customHeight="1">
      <c r="A151" s="56">
        <v>139</v>
      </c>
      <c r="B151" s="64" t="s">
        <v>502</v>
      </c>
      <c r="C151" s="57" t="s">
        <v>190</v>
      </c>
      <c r="D151" s="65">
        <v>1534.46</v>
      </c>
      <c r="E151" s="66" t="s">
        <v>247</v>
      </c>
      <c r="F151" s="67">
        <v>23.76</v>
      </c>
      <c r="G151" s="68"/>
      <c r="H151" s="61"/>
      <c r="I151" s="60" t="s">
        <v>39</v>
      </c>
      <c r="J151" s="62">
        <f t="shared" si="23"/>
        <v>1</v>
      </c>
      <c r="K151" s="63" t="s">
        <v>64</v>
      </c>
      <c r="L151" s="63" t="s">
        <v>7</v>
      </c>
      <c r="M151" s="45"/>
      <c r="N151" s="44"/>
      <c r="O151" s="44"/>
      <c r="P151" s="46"/>
      <c r="Q151" s="44"/>
      <c r="R151" s="44"/>
      <c r="S151" s="46"/>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7">
        <f t="shared" si="19"/>
        <v>36458.77</v>
      </c>
      <c r="BB151" s="48">
        <f t="shared" si="20"/>
        <v>36458.77</v>
      </c>
      <c r="BC151" s="43" t="str">
        <f t="shared" si="21"/>
        <v>INR  Thirty Six Thousand Four Hundred &amp; Fifty Eight  and Paise Seventy Seven Only</v>
      </c>
      <c r="BD151" s="79">
        <v>21</v>
      </c>
      <c r="BE151" s="79">
        <f t="shared" si="15"/>
        <v>23.76</v>
      </c>
      <c r="BF151" s="79">
        <f t="shared" si="22"/>
        <v>32223.66</v>
      </c>
      <c r="BG151" s="79"/>
      <c r="BH151" s="54"/>
      <c r="HQ151" s="15"/>
      <c r="HR151" s="15"/>
      <c r="HS151" s="15"/>
      <c r="HT151" s="15"/>
      <c r="HU151" s="15"/>
    </row>
    <row r="152" spans="1:229" s="14" customFormat="1" ht="47.25" customHeight="1">
      <c r="A152" s="56">
        <v>140</v>
      </c>
      <c r="B152" s="64" t="s">
        <v>503</v>
      </c>
      <c r="C152" s="57" t="s">
        <v>191</v>
      </c>
      <c r="D152" s="65">
        <v>1589.94</v>
      </c>
      <c r="E152" s="66" t="s">
        <v>247</v>
      </c>
      <c r="F152" s="67">
        <v>54.3</v>
      </c>
      <c r="G152" s="68"/>
      <c r="H152" s="61"/>
      <c r="I152" s="60" t="s">
        <v>39</v>
      </c>
      <c r="J152" s="62">
        <f>IF(I152="Less(-)",-1,1)</f>
        <v>1</v>
      </c>
      <c r="K152" s="63" t="s">
        <v>64</v>
      </c>
      <c r="L152" s="63" t="s">
        <v>7</v>
      </c>
      <c r="M152" s="45"/>
      <c r="N152" s="44"/>
      <c r="O152" s="44"/>
      <c r="P152" s="46"/>
      <c r="Q152" s="44"/>
      <c r="R152" s="44"/>
      <c r="S152" s="46"/>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7">
        <f t="shared" si="19"/>
        <v>86333.74</v>
      </c>
      <c r="BB152" s="48">
        <f t="shared" si="20"/>
        <v>86333.74</v>
      </c>
      <c r="BC152" s="43" t="str">
        <f t="shared" si="21"/>
        <v>INR  Eighty Six Thousand Three Hundred &amp; Thirty Three  and Paise Seventy Four Only</v>
      </c>
      <c r="BD152" s="79">
        <v>48</v>
      </c>
      <c r="BE152" s="79">
        <f t="shared" si="15"/>
        <v>54.3</v>
      </c>
      <c r="BF152" s="79">
        <f t="shared" si="22"/>
        <v>76317.12</v>
      </c>
      <c r="BG152" s="79"/>
      <c r="BH152" s="54"/>
      <c r="HQ152" s="15"/>
      <c r="HR152" s="15"/>
      <c r="HS152" s="15"/>
      <c r="HT152" s="15"/>
      <c r="HU152" s="15"/>
    </row>
    <row r="153" spans="1:229" s="14" customFormat="1" ht="62.25" customHeight="1">
      <c r="A153" s="56">
        <v>141</v>
      </c>
      <c r="B153" s="64" t="s">
        <v>504</v>
      </c>
      <c r="C153" s="57" t="s">
        <v>192</v>
      </c>
      <c r="D153" s="65">
        <v>763.13</v>
      </c>
      <c r="E153" s="66" t="s">
        <v>247</v>
      </c>
      <c r="F153" s="67">
        <v>58.82</v>
      </c>
      <c r="G153" s="68"/>
      <c r="H153" s="61"/>
      <c r="I153" s="60" t="s">
        <v>39</v>
      </c>
      <c r="J153" s="62">
        <f>IF(I153="Less(-)",-1,1)</f>
        <v>1</v>
      </c>
      <c r="K153" s="63" t="s">
        <v>64</v>
      </c>
      <c r="L153" s="63" t="s">
        <v>7</v>
      </c>
      <c r="M153" s="45"/>
      <c r="N153" s="44"/>
      <c r="O153" s="44"/>
      <c r="P153" s="46"/>
      <c r="Q153" s="44"/>
      <c r="R153" s="44"/>
      <c r="S153" s="46"/>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7">
        <f t="shared" si="19"/>
        <v>44887.31</v>
      </c>
      <c r="BB153" s="48">
        <f t="shared" si="20"/>
        <v>44887.31</v>
      </c>
      <c r="BC153" s="43" t="str">
        <f t="shared" si="21"/>
        <v>INR  Forty Four Thousand Eight Hundred &amp; Eighty Seven  and Paise Thirty One Only</v>
      </c>
      <c r="BD153" s="79">
        <v>52</v>
      </c>
      <c r="BE153" s="79">
        <f t="shared" si="15"/>
        <v>58.82</v>
      </c>
      <c r="BF153" s="79">
        <f t="shared" si="22"/>
        <v>39682.76</v>
      </c>
      <c r="BG153" s="79"/>
      <c r="BH153" s="54"/>
      <c r="HQ153" s="15"/>
      <c r="HR153" s="15"/>
      <c r="HS153" s="15"/>
      <c r="HT153" s="15"/>
      <c r="HU153" s="15"/>
    </row>
    <row r="154" spans="1:229" s="14" customFormat="1" ht="101.25" customHeight="1">
      <c r="A154" s="56">
        <v>142</v>
      </c>
      <c r="B154" s="64" t="s">
        <v>650</v>
      </c>
      <c r="C154" s="57" t="s">
        <v>193</v>
      </c>
      <c r="D154" s="65">
        <v>360</v>
      </c>
      <c r="E154" s="66" t="s">
        <v>247</v>
      </c>
      <c r="F154" s="67">
        <v>175.34</v>
      </c>
      <c r="G154" s="68"/>
      <c r="H154" s="61"/>
      <c r="I154" s="60" t="s">
        <v>39</v>
      </c>
      <c r="J154" s="62">
        <f t="shared" si="18"/>
        <v>1</v>
      </c>
      <c r="K154" s="63" t="s">
        <v>64</v>
      </c>
      <c r="L154" s="63" t="s">
        <v>7</v>
      </c>
      <c r="M154" s="45"/>
      <c r="N154" s="44"/>
      <c r="O154" s="44"/>
      <c r="P154" s="46"/>
      <c r="Q154" s="44"/>
      <c r="R154" s="44"/>
      <c r="S154" s="46"/>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7">
        <f t="shared" si="19"/>
        <v>63122.4</v>
      </c>
      <c r="BB154" s="48">
        <f t="shared" si="20"/>
        <v>63122.4</v>
      </c>
      <c r="BC154" s="43" t="str">
        <f t="shared" si="21"/>
        <v>INR  Sixty Three Thousand One Hundred &amp; Twenty Two  and Paise Forty Only</v>
      </c>
      <c r="BD154" s="79">
        <v>155</v>
      </c>
      <c r="BE154" s="79">
        <f t="shared" si="15"/>
        <v>175.34</v>
      </c>
      <c r="BF154" s="79">
        <f t="shared" si="22"/>
        <v>55800</v>
      </c>
      <c r="BG154" s="79"/>
      <c r="HQ154" s="15"/>
      <c r="HR154" s="15"/>
      <c r="HS154" s="15"/>
      <c r="HT154" s="15"/>
      <c r="HU154" s="15"/>
    </row>
    <row r="155" spans="1:229" s="14" customFormat="1" ht="101.25" customHeight="1">
      <c r="A155" s="56">
        <v>143</v>
      </c>
      <c r="B155" s="64" t="s">
        <v>651</v>
      </c>
      <c r="C155" s="57" t="s">
        <v>194</v>
      </c>
      <c r="D155" s="65">
        <v>300</v>
      </c>
      <c r="E155" s="66" t="s">
        <v>247</v>
      </c>
      <c r="F155" s="67">
        <v>179.86</v>
      </c>
      <c r="G155" s="68"/>
      <c r="H155" s="61"/>
      <c r="I155" s="60" t="s">
        <v>39</v>
      </c>
      <c r="J155" s="62">
        <f t="shared" si="18"/>
        <v>1</v>
      </c>
      <c r="K155" s="63" t="s">
        <v>64</v>
      </c>
      <c r="L155" s="63" t="s">
        <v>7</v>
      </c>
      <c r="M155" s="45"/>
      <c r="N155" s="44"/>
      <c r="O155" s="44"/>
      <c r="P155" s="46"/>
      <c r="Q155" s="44"/>
      <c r="R155" s="44"/>
      <c r="S155" s="46"/>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7">
        <f t="shared" si="19"/>
        <v>53958</v>
      </c>
      <c r="BB155" s="48">
        <f t="shared" si="20"/>
        <v>53958</v>
      </c>
      <c r="BC155" s="43" t="str">
        <f t="shared" si="21"/>
        <v>INR  Fifty Three Thousand Nine Hundred &amp; Fifty Eight  Only</v>
      </c>
      <c r="BD155" s="79">
        <v>159</v>
      </c>
      <c r="BE155" s="79">
        <f t="shared" si="15"/>
        <v>179.86</v>
      </c>
      <c r="BF155" s="79">
        <f t="shared" si="22"/>
        <v>47700</v>
      </c>
      <c r="BG155" s="79"/>
      <c r="HQ155" s="15"/>
      <c r="HR155" s="15"/>
      <c r="HS155" s="15"/>
      <c r="HT155" s="15"/>
      <c r="HU155" s="15"/>
    </row>
    <row r="156" spans="1:229" s="14" customFormat="1" ht="102" customHeight="1">
      <c r="A156" s="56">
        <v>144</v>
      </c>
      <c r="B156" s="64" t="s">
        <v>570</v>
      </c>
      <c r="C156" s="57" t="s">
        <v>195</v>
      </c>
      <c r="D156" s="65">
        <v>250</v>
      </c>
      <c r="E156" s="66" t="s">
        <v>247</v>
      </c>
      <c r="F156" s="67">
        <v>184.39</v>
      </c>
      <c r="G156" s="68"/>
      <c r="H156" s="61"/>
      <c r="I156" s="60" t="s">
        <v>39</v>
      </c>
      <c r="J156" s="62">
        <f t="shared" si="18"/>
        <v>1</v>
      </c>
      <c r="K156" s="63" t="s">
        <v>64</v>
      </c>
      <c r="L156" s="63" t="s">
        <v>7</v>
      </c>
      <c r="M156" s="45"/>
      <c r="N156" s="44"/>
      <c r="O156" s="44"/>
      <c r="P156" s="46"/>
      <c r="Q156" s="44"/>
      <c r="R156" s="44"/>
      <c r="S156" s="46"/>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7">
        <f t="shared" si="19"/>
        <v>46097.5</v>
      </c>
      <c r="BB156" s="48">
        <f t="shared" si="20"/>
        <v>46097.5</v>
      </c>
      <c r="BC156" s="43" t="str">
        <f t="shared" si="21"/>
        <v>INR  Forty Six Thousand  &amp;Ninety Seven  and Paise Fifty Only</v>
      </c>
      <c r="BD156" s="79">
        <v>163</v>
      </c>
      <c r="BE156" s="79">
        <f t="shared" si="15"/>
        <v>184.39</v>
      </c>
      <c r="BF156" s="79">
        <f t="shared" si="22"/>
        <v>40750</v>
      </c>
      <c r="BG156" s="79"/>
      <c r="HQ156" s="15"/>
      <c r="HR156" s="15"/>
      <c r="HS156" s="15"/>
      <c r="HT156" s="15"/>
      <c r="HU156" s="15"/>
    </row>
    <row r="157" spans="1:229" s="14" customFormat="1" ht="104.25" customHeight="1">
      <c r="A157" s="56">
        <v>145</v>
      </c>
      <c r="B157" s="64" t="s">
        <v>571</v>
      </c>
      <c r="C157" s="57" t="s">
        <v>196</v>
      </c>
      <c r="D157" s="65">
        <v>160</v>
      </c>
      <c r="E157" s="66" t="s">
        <v>247</v>
      </c>
      <c r="F157" s="67">
        <v>188.91</v>
      </c>
      <c r="G157" s="68"/>
      <c r="H157" s="61"/>
      <c r="I157" s="60" t="s">
        <v>39</v>
      </c>
      <c r="J157" s="62">
        <f t="shared" si="18"/>
        <v>1</v>
      </c>
      <c r="K157" s="63" t="s">
        <v>64</v>
      </c>
      <c r="L157" s="63" t="s">
        <v>7</v>
      </c>
      <c r="M157" s="45"/>
      <c r="N157" s="44"/>
      <c r="O157" s="44"/>
      <c r="P157" s="46"/>
      <c r="Q157" s="44"/>
      <c r="R157" s="44"/>
      <c r="S157" s="46"/>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7">
        <f t="shared" si="19"/>
        <v>30225.6</v>
      </c>
      <c r="BB157" s="48">
        <f t="shared" si="20"/>
        <v>30225.6</v>
      </c>
      <c r="BC157" s="43" t="str">
        <f t="shared" si="21"/>
        <v>INR  Thirty Thousand Two Hundred &amp; Twenty Five  and Paise Sixty Only</v>
      </c>
      <c r="BD157" s="79">
        <v>167</v>
      </c>
      <c r="BE157" s="79">
        <f t="shared" si="15"/>
        <v>188.91</v>
      </c>
      <c r="BF157" s="79">
        <f t="shared" si="22"/>
        <v>26720</v>
      </c>
      <c r="BG157" s="79"/>
      <c r="HQ157" s="15"/>
      <c r="HR157" s="15"/>
      <c r="HS157" s="15"/>
      <c r="HT157" s="15"/>
      <c r="HU157" s="15"/>
    </row>
    <row r="158" spans="1:229" s="14" customFormat="1" ht="104.25" customHeight="1">
      <c r="A158" s="56">
        <v>146</v>
      </c>
      <c r="B158" s="64" t="s">
        <v>506</v>
      </c>
      <c r="C158" s="57" t="s">
        <v>197</v>
      </c>
      <c r="D158" s="65">
        <v>205</v>
      </c>
      <c r="E158" s="66" t="s">
        <v>247</v>
      </c>
      <c r="F158" s="67">
        <v>153.84</v>
      </c>
      <c r="G158" s="68"/>
      <c r="H158" s="61"/>
      <c r="I158" s="60" t="s">
        <v>39</v>
      </c>
      <c r="J158" s="62">
        <f t="shared" si="18"/>
        <v>1</v>
      </c>
      <c r="K158" s="63" t="s">
        <v>64</v>
      </c>
      <c r="L158" s="63" t="s">
        <v>7</v>
      </c>
      <c r="M158" s="45"/>
      <c r="N158" s="44"/>
      <c r="O158" s="44"/>
      <c r="P158" s="46"/>
      <c r="Q158" s="44"/>
      <c r="R158" s="44"/>
      <c r="S158" s="46"/>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7">
        <f t="shared" si="19"/>
        <v>31537.2</v>
      </c>
      <c r="BB158" s="48">
        <f t="shared" si="20"/>
        <v>31537.2</v>
      </c>
      <c r="BC158" s="43" t="str">
        <f t="shared" si="21"/>
        <v>INR  Thirty One Thousand Five Hundred &amp; Thirty Seven  and Paise Twenty Only</v>
      </c>
      <c r="BD158" s="79">
        <v>136</v>
      </c>
      <c r="BE158" s="79">
        <f t="shared" si="15"/>
        <v>153.84</v>
      </c>
      <c r="BF158" s="79">
        <f t="shared" si="22"/>
        <v>27880</v>
      </c>
      <c r="BG158" s="79"/>
      <c r="HQ158" s="15"/>
      <c r="HR158" s="15"/>
      <c r="HS158" s="15"/>
      <c r="HT158" s="15"/>
      <c r="HU158" s="15"/>
    </row>
    <row r="159" spans="1:229" s="14" customFormat="1" ht="103.5" customHeight="1">
      <c r="A159" s="56">
        <v>147</v>
      </c>
      <c r="B159" s="64" t="s">
        <v>572</v>
      </c>
      <c r="C159" s="57" t="s">
        <v>198</v>
      </c>
      <c r="D159" s="65">
        <v>155</v>
      </c>
      <c r="E159" s="66" t="s">
        <v>247</v>
      </c>
      <c r="F159" s="67">
        <v>158.37</v>
      </c>
      <c r="G159" s="68"/>
      <c r="H159" s="61"/>
      <c r="I159" s="60" t="s">
        <v>39</v>
      </c>
      <c r="J159" s="62">
        <f t="shared" si="18"/>
        <v>1</v>
      </c>
      <c r="K159" s="63" t="s">
        <v>64</v>
      </c>
      <c r="L159" s="63" t="s">
        <v>7</v>
      </c>
      <c r="M159" s="45"/>
      <c r="N159" s="44"/>
      <c r="O159" s="44"/>
      <c r="P159" s="46"/>
      <c r="Q159" s="44"/>
      <c r="R159" s="44"/>
      <c r="S159" s="46"/>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7">
        <f t="shared" si="19"/>
        <v>24547.35</v>
      </c>
      <c r="BB159" s="48">
        <f t="shared" si="20"/>
        <v>24547.35</v>
      </c>
      <c r="BC159" s="43" t="str">
        <f t="shared" si="21"/>
        <v>INR  Twenty Four Thousand Five Hundred &amp; Forty Seven  and Paise Thirty Five Only</v>
      </c>
      <c r="BD159" s="79">
        <v>140</v>
      </c>
      <c r="BE159" s="79">
        <f t="shared" si="15"/>
        <v>158.37</v>
      </c>
      <c r="BF159" s="79">
        <f t="shared" si="22"/>
        <v>21700</v>
      </c>
      <c r="BG159" s="79"/>
      <c r="HQ159" s="15"/>
      <c r="HR159" s="15"/>
      <c r="HS159" s="15"/>
      <c r="HT159" s="15"/>
      <c r="HU159" s="15"/>
    </row>
    <row r="160" spans="1:229" s="14" customFormat="1" ht="102" customHeight="1">
      <c r="A160" s="56">
        <v>148</v>
      </c>
      <c r="B160" s="64" t="s">
        <v>573</v>
      </c>
      <c r="C160" s="57" t="s">
        <v>199</v>
      </c>
      <c r="D160" s="65">
        <v>135</v>
      </c>
      <c r="E160" s="66" t="s">
        <v>247</v>
      </c>
      <c r="F160" s="67">
        <v>162.89</v>
      </c>
      <c r="G160" s="68"/>
      <c r="H160" s="61"/>
      <c r="I160" s="60" t="s">
        <v>39</v>
      </c>
      <c r="J160" s="62">
        <f aca="true" t="shared" si="24" ref="J160:J192">IF(I160="Less(-)",-1,1)</f>
        <v>1</v>
      </c>
      <c r="K160" s="63" t="s">
        <v>64</v>
      </c>
      <c r="L160" s="63" t="s">
        <v>7</v>
      </c>
      <c r="M160" s="45"/>
      <c r="N160" s="44"/>
      <c r="O160" s="44"/>
      <c r="P160" s="46"/>
      <c r="Q160" s="44"/>
      <c r="R160" s="44"/>
      <c r="S160" s="46"/>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7">
        <f t="shared" si="19"/>
        <v>21990.15</v>
      </c>
      <c r="BB160" s="48">
        <f t="shared" si="20"/>
        <v>21990.15</v>
      </c>
      <c r="BC160" s="43" t="str">
        <f t="shared" si="21"/>
        <v>INR  Twenty One Thousand Nine Hundred &amp; Ninety  and Paise Fifteen Only</v>
      </c>
      <c r="BD160" s="79">
        <v>144</v>
      </c>
      <c r="BE160" s="79">
        <f t="shared" si="15"/>
        <v>162.89</v>
      </c>
      <c r="BF160" s="79">
        <f t="shared" si="22"/>
        <v>19440</v>
      </c>
      <c r="BG160" s="79"/>
      <c r="HQ160" s="15"/>
      <c r="HR160" s="15"/>
      <c r="HS160" s="15"/>
      <c r="HT160" s="15"/>
      <c r="HU160" s="15"/>
    </row>
    <row r="161" spans="1:229" s="14" customFormat="1" ht="103.5" customHeight="1">
      <c r="A161" s="56">
        <v>149</v>
      </c>
      <c r="B161" s="64" t="s">
        <v>574</v>
      </c>
      <c r="C161" s="57" t="s">
        <v>200</v>
      </c>
      <c r="D161" s="65">
        <v>80</v>
      </c>
      <c r="E161" s="66" t="s">
        <v>247</v>
      </c>
      <c r="F161" s="67">
        <v>167.42</v>
      </c>
      <c r="G161" s="68"/>
      <c r="H161" s="61"/>
      <c r="I161" s="60" t="s">
        <v>39</v>
      </c>
      <c r="J161" s="62">
        <f t="shared" si="24"/>
        <v>1</v>
      </c>
      <c r="K161" s="63" t="s">
        <v>64</v>
      </c>
      <c r="L161" s="63" t="s">
        <v>7</v>
      </c>
      <c r="M161" s="45"/>
      <c r="N161" s="44"/>
      <c r="O161" s="44"/>
      <c r="P161" s="46"/>
      <c r="Q161" s="44"/>
      <c r="R161" s="44"/>
      <c r="S161" s="46"/>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7">
        <f t="shared" si="19"/>
        <v>13393.6</v>
      </c>
      <c r="BB161" s="48">
        <f t="shared" si="20"/>
        <v>13393.6</v>
      </c>
      <c r="BC161" s="43" t="str">
        <f t="shared" si="21"/>
        <v>INR  Thirteen Thousand Three Hundred &amp; Ninety Three  and Paise Sixty Only</v>
      </c>
      <c r="BD161" s="79">
        <v>148</v>
      </c>
      <c r="BE161" s="79">
        <f t="shared" si="15"/>
        <v>167.42</v>
      </c>
      <c r="BF161" s="79">
        <f t="shared" si="22"/>
        <v>11840</v>
      </c>
      <c r="BG161" s="79"/>
      <c r="HQ161" s="15"/>
      <c r="HR161" s="15"/>
      <c r="HS161" s="15"/>
      <c r="HT161" s="15"/>
      <c r="HU161" s="15"/>
    </row>
    <row r="162" spans="1:229" s="14" customFormat="1" ht="103.5" customHeight="1">
      <c r="A162" s="56">
        <v>150</v>
      </c>
      <c r="B162" s="64" t="s">
        <v>575</v>
      </c>
      <c r="C162" s="57" t="s">
        <v>201</v>
      </c>
      <c r="D162" s="65">
        <v>40</v>
      </c>
      <c r="E162" s="66" t="s">
        <v>247</v>
      </c>
      <c r="F162" s="67">
        <v>139.14</v>
      </c>
      <c r="G162" s="68"/>
      <c r="H162" s="61"/>
      <c r="I162" s="60" t="s">
        <v>39</v>
      </c>
      <c r="J162" s="62">
        <f t="shared" si="24"/>
        <v>1</v>
      </c>
      <c r="K162" s="63" t="s">
        <v>64</v>
      </c>
      <c r="L162" s="63" t="s">
        <v>7</v>
      </c>
      <c r="M162" s="45"/>
      <c r="N162" s="44"/>
      <c r="O162" s="44"/>
      <c r="P162" s="46"/>
      <c r="Q162" s="44"/>
      <c r="R162" s="44"/>
      <c r="S162" s="46"/>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7">
        <f t="shared" si="19"/>
        <v>5565.6</v>
      </c>
      <c r="BB162" s="48">
        <f t="shared" si="20"/>
        <v>5565.6</v>
      </c>
      <c r="BC162" s="43" t="str">
        <f t="shared" si="21"/>
        <v>INR  Five Thousand Five Hundred &amp; Sixty Five  and Paise Sixty Only</v>
      </c>
      <c r="BD162" s="79">
        <v>123</v>
      </c>
      <c r="BE162" s="79">
        <f t="shared" si="15"/>
        <v>139.14</v>
      </c>
      <c r="BF162" s="79">
        <f t="shared" si="22"/>
        <v>4920</v>
      </c>
      <c r="BG162" s="79"/>
      <c r="HQ162" s="15"/>
      <c r="HR162" s="15"/>
      <c r="HS162" s="15"/>
      <c r="HT162" s="15"/>
      <c r="HU162" s="15"/>
    </row>
    <row r="163" spans="1:229" s="14" customFormat="1" ht="102.75" customHeight="1">
      <c r="A163" s="56">
        <v>151</v>
      </c>
      <c r="B163" s="64" t="s">
        <v>576</v>
      </c>
      <c r="C163" s="57" t="s">
        <v>202</v>
      </c>
      <c r="D163" s="65">
        <v>35</v>
      </c>
      <c r="E163" s="66" t="s">
        <v>247</v>
      </c>
      <c r="F163" s="67">
        <v>143.66</v>
      </c>
      <c r="G163" s="68"/>
      <c r="H163" s="61"/>
      <c r="I163" s="60" t="s">
        <v>39</v>
      </c>
      <c r="J163" s="62">
        <f t="shared" si="24"/>
        <v>1</v>
      </c>
      <c r="K163" s="63" t="s">
        <v>64</v>
      </c>
      <c r="L163" s="63" t="s">
        <v>7</v>
      </c>
      <c r="M163" s="45"/>
      <c r="N163" s="44"/>
      <c r="O163" s="44"/>
      <c r="P163" s="46"/>
      <c r="Q163" s="44"/>
      <c r="R163" s="44"/>
      <c r="S163" s="46"/>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7">
        <f t="shared" si="19"/>
        <v>5028.1</v>
      </c>
      <c r="BB163" s="48">
        <f t="shared" si="20"/>
        <v>5028.1</v>
      </c>
      <c r="BC163" s="43" t="str">
        <f t="shared" si="21"/>
        <v>INR  Five Thousand  &amp;Twenty Eight  and Paise Ten Only</v>
      </c>
      <c r="BD163" s="79">
        <v>127</v>
      </c>
      <c r="BE163" s="79">
        <f t="shared" si="15"/>
        <v>143.66</v>
      </c>
      <c r="BF163" s="79">
        <f t="shared" si="22"/>
        <v>4445</v>
      </c>
      <c r="BG163" s="79"/>
      <c r="HQ163" s="15"/>
      <c r="HR163" s="15"/>
      <c r="HS163" s="15"/>
      <c r="HT163" s="15"/>
      <c r="HU163" s="15"/>
    </row>
    <row r="164" spans="1:229" s="14" customFormat="1" ht="102" customHeight="1">
      <c r="A164" s="56">
        <v>152</v>
      </c>
      <c r="B164" s="64" t="s">
        <v>577</v>
      </c>
      <c r="C164" s="57" t="s">
        <v>203</v>
      </c>
      <c r="D164" s="65">
        <v>25</v>
      </c>
      <c r="E164" s="66" t="s">
        <v>247</v>
      </c>
      <c r="F164" s="67">
        <v>148.19</v>
      </c>
      <c r="G164" s="68"/>
      <c r="H164" s="61"/>
      <c r="I164" s="60" t="s">
        <v>39</v>
      </c>
      <c r="J164" s="62">
        <f t="shared" si="24"/>
        <v>1</v>
      </c>
      <c r="K164" s="63" t="s">
        <v>64</v>
      </c>
      <c r="L164" s="63" t="s">
        <v>7</v>
      </c>
      <c r="M164" s="45"/>
      <c r="N164" s="44"/>
      <c r="O164" s="44"/>
      <c r="P164" s="46"/>
      <c r="Q164" s="44"/>
      <c r="R164" s="44"/>
      <c r="S164" s="46"/>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7">
        <f t="shared" si="19"/>
        <v>3704.75</v>
      </c>
      <c r="BB164" s="48">
        <f t="shared" si="20"/>
        <v>3704.75</v>
      </c>
      <c r="BC164" s="43" t="str">
        <f t="shared" si="21"/>
        <v>INR  Three Thousand Seven Hundred &amp; Four  and Paise Seventy Five Only</v>
      </c>
      <c r="BD164" s="79">
        <v>131</v>
      </c>
      <c r="BE164" s="79">
        <f t="shared" si="15"/>
        <v>148.19</v>
      </c>
      <c r="BF164" s="79">
        <f t="shared" si="22"/>
        <v>3275</v>
      </c>
      <c r="BG164" s="79"/>
      <c r="HQ164" s="15"/>
      <c r="HR164" s="15"/>
      <c r="HS164" s="15"/>
      <c r="HT164" s="15"/>
      <c r="HU164" s="15"/>
    </row>
    <row r="165" spans="1:229" s="14" customFormat="1" ht="34.5" customHeight="1">
      <c r="A165" s="56">
        <v>153</v>
      </c>
      <c r="B165" s="64" t="s">
        <v>578</v>
      </c>
      <c r="C165" s="57" t="s">
        <v>204</v>
      </c>
      <c r="D165" s="65">
        <v>1700</v>
      </c>
      <c r="E165" s="66" t="s">
        <v>247</v>
      </c>
      <c r="F165" s="67">
        <v>38.46</v>
      </c>
      <c r="G165" s="68"/>
      <c r="H165" s="61"/>
      <c r="I165" s="60" t="s">
        <v>39</v>
      </c>
      <c r="J165" s="62">
        <f t="shared" si="24"/>
        <v>1</v>
      </c>
      <c r="K165" s="63" t="s">
        <v>64</v>
      </c>
      <c r="L165" s="63" t="s">
        <v>7</v>
      </c>
      <c r="M165" s="45"/>
      <c r="N165" s="44"/>
      <c r="O165" s="44"/>
      <c r="P165" s="46"/>
      <c r="Q165" s="44"/>
      <c r="R165" s="44"/>
      <c r="S165" s="46"/>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7">
        <f t="shared" si="19"/>
        <v>65382</v>
      </c>
      <c r="BB165" s="48">
        <f t="shared" si="20"/>
        <v>65382</v>
      </c>
      <c r="BC165" s="43" t="str">
        <f t="shared" si="21"/>
        <v>INR  Sixty Five Thousand Three Hundred &amp; Eighty Two  Only</v>
      </c>
      <c r="BD165" s="79">
        <v>34</v>
      </c>
      <c r="BE165" s="79">
        <f t="shared" si="15"/>
        <v>38.46</v>
      </c>
      <c r="BF165" s="79">
        <f t="shared" si="22"/>
        <v>57800</v>
      </c>
      <c r="BG165" s="79"/>
      <c r="HQ165" s="15"/>
      <c r="HR165" s="15"/>
      <c r="HS165" s="15"/>
      <c r="HT165" s="15"/>
      <c r="HU165" s="15"/>
    </row>
    <row r="166" spans="1:229" s="14" customFormat="1" ht="50.25" customHeight="1">
      <c r="A166" s="56">
        <v>154</v>
      </c>
      <c r="B166" s="64" t="s">
        <v>509</v>
      </c>
      <c r="C166" s="57" t="s">
        <v>205</v>
      </c>
      <c r="D166" s="65">
        <v>2200</v>
      </c>
      <c r="E166" s="66" t="s">
        <v>247</v>
      </c>
      <c r="F166" s="67">
        <v>32.8</v>
      </c>
      <c r="G166" s="68"/>
      <c r="H166" s="61"/>
      <c r="I166" s="60" t="s">
        <v>39</v>
      </c>
      <c r="J166" s="62">
        <f t="shared" si="24"/>
        <v>1</v>
      </c>
      <c r="K166" s="63" t="s">
        <v>64</v>
      </c>
      <c r="L166" s="63" t="s">
        <v>7</v>
      </c>
      <c r="M166" s="45"/>
      <c r="N166" s="44"/>
      <c r="O166" s="44"/>
      <c r="P166" s="46"/>
      <c r="Q166" s="44"/>
      <c r="R166" s="44"/>
      <c r="S166" s="46"/>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7">
        <f t="shared" si="19"/>
        <v>72160</v>
      </c>
      <c r="BB166" s="48">
        <f t="shared" si="20"/>
        <v>72160</v>
      </c>
      <c r="BC166" s="43" t="str">
        <f t="shared" si="21"/>
        <v>INR  Seventy Two Thousand One Hundred &amp; Sixty  Only</v>
      </c>
      <c r="BD166" s="79">
        <v>29</v>
      </c>
      <c r="BE166" s="79">
        <f t="shared" si="15"/>
        <v>32.8</v>
      </c>
      <c r="BF166" s="79">
        <f t="shared" si="22"/>
        <v>63800</v>
      </c>
      <c r="BG166" s="79"/>
      <c r="HQ166" s="15"/>
      <c r="HR166" s="15"/>
      <c r="HS166" s="15"/>
      <c r="HT166" s="15"/>
      <c r="HU166" s="15"/>
    </row>
    <row r="167" spans="1:229" s="14" customFormat="1" ht="51" customHeight="1">
      <c r="A167" s="56">
        <v>155</v>
      </c>
      <c r="B167" s="64" t="s">
        <v>510</v>
      </c>
      <c r="C167" s="57" t="s">
        <v>206</v>
      </c>
      <c r="D167" s="65">
        <v>390</v>
      </c>
      <c r="E167" s="66" t="s">
        <v>247</v>
      </c>
      <c r="F167" s="67">
        <v>42.99</v>
      </c>
      <c r="G167" s="68"/>
      <c r="H167" s="61"/>
      <c r="I167" s="60" t="s">
        <v>39</v>
      </c>
      <c r="J167" s="62">
        <f t="shared" si="24"/>
        <v>1</v>
      </c>
      <c r="K167" s="63" t="s">
        <v>64</v>
      </c>
      <c r="L167" s="63" t="s">
        <v>7</v>
      </c>
      <c r="M167" s="45"/>
      <c r="N167" s="44"/>
      <c r="O167" s="44"/>
      <c r="P167" s="46"/>
      <c r="Q167" s="44"/>
      <c r="R167" s="44"/>
      <c r="S167" s="46"/>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7">
        <f t="shared" si="19"/>
        <v>16766.1</v>
      </c>
      <c r="BB167" s="48">
        <f t="shared" si="20"/>
        <v>16766.1</v>
      </c>
      <c r="BC167" s="43" t="str">
        <f t="shared" si="21"/>
        <v>INR  Sixteen Thousand Seven Hundred &amp; Sixty Six  and Paise Ten Only</v>
      </c>
      <c r="BD167" s="79">
        <v>38</v>
      </c>
      <c r="BE167" s="79">
        <f t="shared" si="15"/>
        <v>42.99</v>
      </c>
      <c r="BF167" s="79">
        <f t="shared" si="22"/>
        <v>14820</v>
      </c>
      <c r="BG167" s="79"/>
      <c r="HQ167" s="15"/>
      <c r="HR167" s="15"/>
      <c r="HS167" s="15"/>
      <c r="HT167" s="15"/>
      <c r="HU167" s="15"/>
    </row>
    <row r="168" spans="1:229" s="14" customFormat="1" ht="86.25" customHeight="1">
      <c r="A168" s="56">
        <v>156</v>
      </c>
      <c r="B168" s="64" t="s">
        <v>511</v>
      </c>
      <c r="C168" s="57" t="s">
        <v>207</v>
      </c>
      <c r="D168" s="65">
        <v>430</v>
      </c>
      <c r="E168" s="66" t="s">
        <v>247</v>
      </c>
      <c r="F168" s="67">
        <v>91.63</v>
      </c>
      <c r="G168" s="68"/>
      <c r="H168" s="61"/>
      <c r="I168" s="60" t="s">
        <v>39</v>
      </c>
      <c r="J168" s="62">
        <f t="shared" si="24"/>
        <v>1</v>
      </c>
      <c r="K168" s="63" t="s">
        <v>64</v>
      </c>
      <c r="L168" s="63" t="s">
        <v>7</v>
      </c>
      <c r="M168" s="45"/>
      <c r="N168" s="44"/>
      <c r="O168" s="44"/>
      <c r="P168" s="46"/>
      <c r="Q168" s="44"/>
      <c r="R168" s="44"/>
      <c r="S168" s="46"/>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7">
        <f t="shared" si="19"/>
        <v>39400.9</v>
      </c>
      <c r="BB168" s="48">
        <f t="shared" si="20"/>
        <v>39400.9</v>
      </c>
      <c r="BC168" s="43" t="str">
        <f t="shared" si="21"/>
        <v>INR  Thirty Nine Thousand Four Hundred    and Paise Ninety Only</v>
      </c>
      <c r="BD168" s="79">
        <v>81</v>
      </c>
      <c r="BE168" s="79">
        <f t="shared" si="15"/>
        <v>91.63</v>
      </c>
      <c r="BF168" s="79">
        <f t="shared" si="22"/>
        <v>34830</v>
      </c>
      <c r="BG168" s="79"/>
      <c r="HQ168" s="15"/>
      <c r="HR168" s="15"/>
      <c r="HS168" s="15"/>
      <c r="HT168" s="15"/>
      <c r="HU168" s="15"/>
    </row>
    <row r="169" spans="1:229" s="14" customFormat="1" ht="88.5" customHeight="1">
      <c r="A169" s="56">
        <v>157</v>
      </c>
      <c r="B169" s="64" t="s">
        <v>512</v>
      </c>
      <c r="C169" s="57" t="s">
        <v>208</v>
      </c>
      <c r="D169" s="65">
        <v>2130</v>
      </c>
      <c r="E169" s="66" t="s">
        <v>247</v>
      </c>
      <c r="F169" s="67">
        <v>89.36</v>
      </c>
      <c r="G169" s="68"/>
      <c r="H169" s="61"/>
      <c r="I169" s="60" t="s">
        <v>39</v>
      </c>
      <c r="J169" s="62">
        <f t="shared" si="24"/>
        <v>1</v>
      </c>
      <c r="K169" s="63" t="s">
        <v>64</v>
      </c>
      <c r="L169" s="63" t="s">
        <v>7</v>
      </c>
      <c r="M169" s="45"/>
      <c r="N169" s="44"/>
      <c r="O169" s="44"/>
      <c r="P169" s="46"/>
      <c r="Q169" s="44"/>
      <c r="R169" s="44"/>
      <c r="S169" s="46"/>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7">
        <f t="shared" si="19"/>
        <v>190336.8</v>
      </c>
      <c r="BB169" s="48">
        <f t="shared" si="20"/>
        <v>190336.8</v>
      </c>
      <c r="BC169" s="43" t="str">
        <f t="shared" si="21"/>
        <v>INR  One Lakh Ninety Thousand Three Hundred &amp; Thirty Six  and Paise Eighty Only</v>
      </c>
      <c r="BD169" s="79">
        <v>79</v>
      </c>
      <c r="BE169" s="79">
        <f t="shared" si="15"/>
        <v>89.36</v>
      </c>
      <c r="BF169" s="79">
        <f t="shared" si="22"/>
        <v>168270</v>
      </c>
      <c r="BG169" s="79"/>
      <c r="HQ169" s="15"/>
      <c r="HR169" s="15"/>
      <c r="HS169" s="15"/>
      <c r="HT169" s="15"/>
      <c r="HU169" s="15"/>
    </row>
    <row r="170" spans="1:229" s="14" customFormat="1" ht="89.25" customHeight="1">
      <c r="A170" s="56">
        <v>158</v>
      </c>
      <c r="B170" s="64" t="s">
        <v>580</v>
      </c>
      <c r="C170" s="57" t="s">
        <v>209</v>
      </c>
      <c r="D170" s="65">
        <v>1360</v>
      </c>
      <c r="E170" s="66" t="s">
        <v>247</v>
      </c>
      <c r="F170" s="67">
        <v>16.11</v>
      </c>
      <c r="G170" s="68"/>
      <c r="H170" s="61"/>
      <c r="I170" s="60" t="s">
        <v>39</v>
      </c>
      <c r="J170" s="62">
        <f t="shared" si="24"/>
        <v>1</v>
      </c>
      <c r="K170" s="63" t="s">
        <v>64</v>
      </c>
      <c r="L170" s="63" t="s">
        <v>7</v>
      </c>
      <c r="M170" s="45"/>
      <c r="N170" s="44"/>
      <c r="O170" s="44"/>
      <c r="P170" s="46"/>
      <c r="Q170" s="44"/>
      <c r="R170" s="44"/>
      <c r="S170" s="46"/>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7">
        <f t="shared" si="19"/>
        <v>21909.6</v>
      </c>
      <c r="BB170" s="48">
        <f t="shared" si="20"/>
        <v>21909.6</v>
      </c>
      <c r="BC170" s="43" t="str">
        <f t="shared" si="21"/>
        <v>INR  Twenty One Thousand Nine Hundred &amp; Nine  and Paise Sixty Only</v>
      </c>
      <c r="BD170" s="79">
        <v>14.24</v>
      </c>
      <c r="BE170" s="79">
        <f t="shared" si="15"/>
        <v>16.11</v>
      </c>
      <c r="BF170" s="79">
        <f t="shared" si="22"/>
        <v>19366.4</v>
      </c>
      <c r="BG170" s="79"/>
      <c r="HQ170" s="15"/>
      <c r="HR170" s="15"/>
      <c r="HS170" s="15"/>
      <c r="HT170" s="15"/>
      <c r="HU170" s="15"/>
    </row>
    <row r="171" spans="1:229" s="14" customFormat="1" ht="87" customHeight="1">
      <c r="A171" s="56">
        <v>159</v>
      </c>
      <c r="B171" s="64" t="s">
        <v>581</v>
      </c>
      <c r="C171" s="57" t="s">
        <v>210</v>
      </c>
      <c r="D171" s="65">
        <v>915.5</v>
      </c>
      <c r="E171" s="66" t="s">
        <v>247</v>
      </c>
      <c r="F171" s="67">
        <v>16.91</v>
      </c>
      <c r="G171" s="68"/>
      <c r="H171" s="61"/>
      <c r="I171" s="60" t="s">
        <v>39</v>
      </c>
      <c r="J171" s="62">
        <f t="shared" si="24"/>
        <v>1</v>
      </c>
      <c r="K171" s="63" t="s">
        <v>64</v>
      </c>
      <c r="L171" s="63" t="s">
        <v>7</v>
      </c>
      <c r="M171" s="45"/>
      <c r="N171" s="44"/>
      <c r="O171" s="44"/>
      <c r="P171" s="46"/>
      <c r="Q171" s="44"/>
      <c r="R171" s="44"/>
      <c r="S171" s="46"/>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7">
        <f t="shared" si="19"/>
        <v>15481.11</v>
      </c>
      <c r="BB171" s="48">
        <f t="shared" si="20"/>
        <v>15481.11</v>
      </c>
      <c r="BC171" s="43" t="str">
        <f t="shared" si="21"/>
        <v>INR  Fifteen Thousand Four Hundred &amp; Eighty One  and Paise Eleven Only</v>
      </c>
      <c r="BD171" s="79">
        <v>14.95</v>
      </c>
      <c r="BE171" s="79">
        <f t="shared" si="15"/>
        <v>16.91</v>
      </c>
      <c r="BF171" s="79">
        <f t="shared" si="22"/>
        <v>13686.73</v>
      </c>
      <c r="BG171" s="79"/>
      <c r="HQ171" s="15"/>
      <c r="HR171" s="15"/>
      <c r="HS171" s="15"/>
      <c r="HT171" s="15"/>
      <c r="HU171" s="15"/>
    </row>
    <row r="172" spans="1:229" s="14" customFormat="1" ht="88.5" customHeight="1">
      <c r="A172" s="56">
        <v>160</v>
      </c>
      <c r="B172" s="64" t="s">
        <v>582</v>
      </c>
      <c r="C172" s="57" t="s">
        <v>211</v>
      </c>
      <c r="D172" s="65">
        <v>905.5</v>
      </c>
      <c r="E172" s="66" t="s">
        <v>247</v>
      </c>
      <c r="F172" s="67">
        <v>17.71</v>
      </c>
      <c r="G172" s="68"/>
      <c r="H172" s="61"/>
      <c r="I172" s="60" t="s">
        <v>39</v>
      </c>
      <c r="J172" s="62">
        <f t="shared" si="24"/>
        <v>1</v>
      </c>
      <c r="K172" s="63" t="s">
        <v>64</v>
      </c>
      <c r="L172" s="63" t="s">
        <v>7</v>
      </c>
      <c r="M172" s="45"/>
      <c r="N172" s="44"/>
      <c r="O172" s="44"/>
      <c r="P172" s="46"/>
      <c r="Q172" s="44"/>
      <c r="R172" s="44"/>
      <c r="S172" s="46"/>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7">
        <f t="shared" si="19"/>
        <v>16036.41</v>
      </c>
      <c r="BB172" s="48">
        <f t="shared" si="20"/>
        <v>16036.41</v>
      </c>
      <c r="BC172" s="43" t="str">
        <f t="shared" si="21"/>
        <v>INR  Sixteen Thousand  &amp;Thirty Six  and Paise Forty One Only</v>
      </c>
      <c r="BD172" s="79">
        <v>15.66</v>
      </c>
      <c r="BE172" s="79">
        <f t="shared" si="15"/>
        <v>17.71</v>
      </c>
      <c r="BF172" s="79">
        <f t="shared" si="22"/>
        <v>14180.13</v>
      </c>
      <c r="BG172" s="79"/>
      <c r="HQ172" s="15"/>
      <c r="HR172" s="15"/>
      <c r="HS172" s="15"/>
      <c r="HT172" s="15"/>
      <c r="HU172" s="15"/>
    </row>
    <row r="173" spans="1:229" s="14" customFormat="1" ht="87.75" customHeight="1">
      <c r="A173" s="56">
        <v>161</v>
      </c>
      <c r="B173" s="64" t="s">
        <v>583</v>
      </c>
      <c r="C173" s="57" t="s">
        <v>212</v>
      </c>
      <c r="D173" s="65">
        <v>735</v>
      </c>
      <c r="E173" s="66" t="s">
        <v>247</v>
      </c>
      <c r="F173" s="67">
        <v>18.52</v>
      </c>
      <c r="G173" s="68"/>
      <c r="H173" s="61"/>
      <c r="I173" s="60" t="s">
        <v>39</v>
      </c>
      <c r="J173" s="62">
        <f t="shared" si="24"/>
        <v>1</v>
      </c>
      <c r="K173" s="63" t="s">
        <v>64</v>
      </c>
      <c r="L173" s="63" t="s">
        <v>7</v>
      </c>
      <c r="M173" s="45"/>
      <c r="N173" s="44"/>
      <c r="O173" s="44"/>
      <c r="P173" s="46"/>
      <c r="Q173" s="44"/>
      <c r="R173" s="44"/>
      <c r="S173" s="46"/>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7">
        <f t="shared" si="19"/>
        <v>13612.2</v>
      </c>
      <c r="BB173" s="48">
        <f t="shared" si="20"/>
        <v>13612.2</v>
      </c>
      <c r="BC173" s="43" t="str">
        <f t="shared" si="21"/>
        <v>INR  Thirteen Thousand Six Hundred &amp; Twelve  and Paise Twenty Only</v>
      </c>
      <c r="BD173" s="79">
        <v>16.37</v>
      </c>
      <c r="BE173" s="79">
        <f t="shared" si="15"/>
        <v>18.52</v>
      </c>
      <c r="BF173" s="79">
        <f t="shared" si="22"/>
        <v>12031.95</v>
      </c>
      <c r="BG173" s="79"/>
      <c r="HQ173" s="15"/>
      <c r="HR173" s="15"/>
      <c r="HS173" s="15"/>
      <c r="HT173" s="15"/>
      <c r="HU173" s="15"/>
    </row>
    <row r="174" spans="1:229" s="14" customFormat="1" ht="72.75" customHeight="1">
      <c r="A174" s="56">
        <v>162</v>
      </c>
      <c r="B174" s="64" t="s">
        <v>584</v>
      </c>
      <c r="C174" s="57" t="s">
        <v>213</v>
      </c>
      <c r="D174" s="65">
        <v>1445.5</v>
      </c>
      <c r="E174" s="66" t="s">
        <v>247</v>
      </c>
      <c r="F174" s="67">
        <v>35.07</v>
      </c>
      <c r="G174" s="68"/>
      <c r="H174" s="61"/>
      <c r="I174" s="60" t="s">
        <v>39</v>
      </c>
      <c r="J174" s="62">
        <f t="shared" si="24"/>
        <v>1</v>
      </c>
      <c r="K174" s="63" t="s">
        <v>64</v>
      </c>
      <c r="L174" s="63" t="s">
        <v>7</v>
      </c>
      <c r="M174" s="45"/>
      <c r="N174" s="44"/>
      <c r="O174" s="44"/>
      <c r="P174" s="46"/>
      <c r="Q174" s="44"/>
      <c r="R174" s="44"/>
      <c r="S174" s="46"/>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7">
        <f t="shared" si="19"/>
        <v>50693.69</v>
      </c>
      <c r="BB174" s="48">
        <f t="shared" si="20"/>
        <v>50693.69</v>
      </c>
      <c r="BC174" s="43" t="str">
        <f t="shared" si="21"/>
        <v>INR  Fifty Thousand Six Hundred &amp; Ninety Three  and Paise Sixty Nine Only</v>
      </c>
      <c r="BD174" s="79">
        <v>31</v>
      </c>
      <c r="BE174" s="79">
        <f t="shared" si="15"/>
        <v>35.07</v>
      </c>
      <c r="BF174" s="79">
        <f t="shared" si="22"/>
        <v>44810.5</v>
      </c>
      <c r="BG174" s="79"/>
      <c r="HQ174" s="15"/>
      <c r="HR174" s="15"/>
      <c r="HS174" s="15"/>
      <c r="HT174" s="15"/>
      <c r="HU174" s="15"/>
    </row>
    <row r="175" spans="1:229" s="14" customFormat="1" ht="73.5" customHeight="1">
      <c r="A175" s="56">
        <v>163</v>
      </c>
      <c r="B175" s="64" t="s">
        <v>585</v>
      </c>
      <c r="C175" s="57" t="s">
        <v>214</v>
      </c>
      <c r="D175" s="65">
        <v>802.5</v>
      </c>
      <c r="E175" s="66" t="s">
        <v>247</v>
      </c>
      <c r="F175" s="67">
        <v>35.87</v>
      </c>
      <c r="G175" s="68"/>
      <c r="H175" s="61"/>
      <c r="I175" s="60" t="s">
        <v>39</v>
      </c>
      <c r="J175" s="62">
        <f t="shared" si="24"/>
        <v>1</v>
      </c>
      <c r="K175" s="63" t="s">
        <v>64</v>
      </c>
      <c r="L175" s="63" t="s">
        <v>7</v>
      </c>
      <c r="M175" s="45"/>
      <c r="N175" s="44"/>
      <c r="O175" s="44"/>
      <c r="P175" s="46"/>
      <c r="Q175" s="44"/>
      <c r="R175" s="44"/>
      <c r="S175" s="46"/>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7">
        <f t="shared" si="19"/>
        <v>28785.68</v>
      </c>
      <c r="BB175" s="48">
        <f t="shared" si="20"/>
        <v>28785.68</v>
      </c>
      <c r="BC175" s="43" t="str">
        <f t="shared" si="21"/>
        <v>INR  Twenty Eight Thousand Seven Hundred &amp; Eighty Five  and Paise Sixty Eight Only</v>
      </c>
      <c r="BD175" s="79">
        <v>31.71</v>
      </c>
      <c r="BE175" s="79">
        <f t="shared" si="15"/>
        <v>35.87</v>
      </c>
      <c r="BF175" s="79">
        <f t="shared" si="22"/>
        <v>25447.28</v>
      </c>
      <c r="BG175" s="79"/>
      <c r="HQ175" s="15"/>
      <c r="HR175" s="15"/>
      <c r="HS175" s="15"/>
      <c r="HT175" s="15"/>
      <c r="HU175" s="15"/>
    </row>
    <row r="176" spans="1:229" s="14" customFormat="1" ht="73.5" customHeight="1">
      <c r="A176" s="56">
        <v>164</v>
      </c>
      <c r="B176" s="64" t="s">
        <v>586</v>
      </c>
      <c r="C176" s="57" t="s">
        <v>215</v>
      </c>
      <c r="D176" s="65">
        <v>802.5</v>
      </c>
      <c r="E176" s="66" t="s">
        <v>247</v>
      </c>
      <c r="F176" s="67">
        <v>36.67</v>
      </c>
      <c r="G176" s="68"/>
      <c r="H176" s="61"/>
      <c r="I176" s="60" t="s">
        <v>39</v>
      </c>
      <c r="J176" s="62">
        <f t="shared" si="24"/>
        <v>1</v>
      </c>
      <c r="K176" s="63" t="s">
        <v>64</v>
      </c>
      <c r="L176" s="63" t="s">
        <v>7</v>
      </c>
      <c r="M176" s="45"/>
      <c r="N176" s="44"/>
      <c r="O176" s="44"/>
      <c r="P176" s="46"/>
      <c r="Q176" s="44"/>
      <c r="R176" s="44"/>
      <c r="S176" s="46"/>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7">
        <f t="shared" si="19"/>
        <v>29427.68</v>
      </c>
      <c r="BB176" s="48">
        <f t="shared" si="20"/>
        <v>29427.68</v>
      </c>
      <c r="BC176" s="43" t="str">
        <f t="shared" si="21"/>
        <v>INR  Twenty Nine Thousand Four Hundred &amp; Twenty Seven  and Paise Sixty Eight Only</v>
      </c>
      <c r="BD176" s="79">
        <v>32.42</v>
      </c>
      <c r="BE176" s="79">
        <f t="shared" si="15"/>
        <v>36.67</v>
      </c>
      <c r="BF176" s="79">
        <f t="shared" si="22"/>
        <v>26017.05</v>
      </c>
      <c r="BG176" s="79"/>
      <c r="HQ176" s="15"/>
      <c r="HR176" s="15"/>
      <c r="HS176" s="15"/>
      <c r="HT176" s="15"/>
      <c r="HU176" s="15"/>
    </row>
    <row r="177" spans="1:229" s="14" customFormat="1" ht="73.5" customHeight="1">
      <c r="A177" s="56">
        <v>165</v>
      </c>
      <c r="B177" s="64" t="s">
        <v>587</v>
      </c>
      <c r="C177" s="57" t="s">
        <v>216</v>
      </c>
      <c r="D177" s="65">
        <v>735</v>
      </c>
      <c r="E177" s="66" t="s">
        <v>247</v>
      </c>
      <c r="F177" s="67">
        <v>37.48</v>
      </c>
      <c r="G177" s="68"/>
      <c r="H177" s="61"/>
      <c r="I177" s="60" t="s">
        <v>39</v>
      </c>
      <c r="J177" s="62">
        <f t="shared" si="24"/>
        <v>1</v>
      </c>
      <c r="K177" s="63" t="s">
        <v>64</v>
      </c>
      <c r="L177" s="63" t="s">
        <v>7</v>
      </c>
      <c r="M177" s="45"/>
      <c r="N177" s="44"/>
      <c r="O177" s="44"/>
      <c r="P177" s="46"/>
      <c r="Q177" s="44"/>
      <c r="R177" s="44"/>
      <c r="S177" s="46"/>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7">
        <f t="shared" si="19"/>
        <v>27547.8</v>
      </c>
      <c r="BB177" s="48">
        <f t="shared" si="20"/>
        <v>27547.8</v>
      </c>
      <c r="BC177" s="43" t="str">
        <f t="shared" si="21"/>
        <v>INR  Twenty Seven Thousand Five Hundred &amp; Forty Seven  and Paise Eighty Only</v>
      </c>
      <c r="BD177" s="79">
        <v>33.13</v>
      </c>
      <c r="BE177" s="79">
        <f t="shared" si="15"/>
        <v>37.48</v>
      </c>
      <c r="BF177" s="79">
        <f t="shared" si="22"/>
        <v>24350.55</v>
      </c>
      <c r="BG177" s="79"/>
      <c r="HQ177" s="15"/>
      <c r="HR177" s="15"/>
      <c r="HS177" s="15"/>
      <c r="HT177" s="15"/>
      <c r="HU177" s="15"/>
    </row>
    <row r="178" spans="1:229" s="14" customFormat="1" ht="60.75" customHeight="1">
      <c r="A178" s="56">
        <v>166</v>
      </c>
      <c r="B178" s="64" t="s">
        <v>588</v>
      </c>
      <c r="C178" s="57" t="s">
        <v>217</v>
      </c>
      <c r="D178" s="65">
        <v>4225.2</v>
      </c>
      <c r="E178" s="66" t="s">
        <v>247</v>
      </c>
      <c r="F178" s="67">
        <v>20.52</v>
      </c>
      <c r="G178" s="68"/>
      <c r="H178" s="61"/>
      <c r="I178" s="60" t="s">
        <v>39</v>
      </c>
      <c r="J178" s="62">
        <f t="shared" si="24"/>
        <v>1</v>
      </c>
      <c r="K178" s="63" t="s">
        <v>64</v>
      </c>
      <c r="L178" s="63" t="s">
        <v>7</v>
      </c>
      <c r="M178" s="45"/>
      <c r="N178" s="44"/>
      <c r="O178" s="44"/>
      <c r="P178" s="46"/>
      <c r="Q178" s="44"/>
      <c r="R178" s="44"/>
      <c r="S178" s="46"/>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7">
        <f t="shared" si="19"/>
        <v>86701.1</v>
      </c>
      <c r="BB178" s="48">
        <f t="shared" si="20"/>
        <v>86701.1</v>
      </c>
      <c r="BC178" s="43" t="str">
        <f t="shared" si="21"/>
        <v>INR  Eighty Six Thousand Seven Hundred &amp; One  and Paise Ten Only</v>
      </c>
      <c r="BD178" s="79">
        <v>18.14</v>
      </c>
      <c r="BE178" s="79">
        <f t="shared" si="15"/>
        <v>20.52</v>
      </c>
      <c r="BF178" s="79">
        <f t="shared" si="22"/>
        <v>76645.13</v>
      </c>
      <c r="BG178" s="79"/>
      <c r="HQ178" s="15"/>
      <c r="HR178" s="15"/>
      <c r="HS178" s="15"/>
      <c r="HT178" s="15"/>
      <c r="HU178" s="15"/>
    </row>
    <row r="179" spans="1:229" s="14" customFormat="1" ht="73.5" customHeight="1">
      <c r="A179" s="56">
        <v>167</v>
      </c>
      <c r="B179" s="64" t="s">
        <v>589</v>
      </c>
      <c r="C179" s="57" t="s">
        <v>218</v>
      </c>
      <c r="D179" s="65">
        <v>222</v>
      </c>
      <c r="E179" s="66" t="s">
        <v>249</v>
      </c>
      <c r="F179" s="67">
        <v>28.28</v>
      </c>
      <c r="G179" s="68"/>
      <c r="H179" s="61"/>
      <c r="I179" s="60" t="s">
        <v>39</v>
      </c>
      <c r="J179" s="62">
        <f>IF(I179="Less(-)",-1,1)</f>
        <v>1</v>
      </c>
      <c r="K179" s="63" t="s">
        <v>64</v>
      </c>
      <c r="L179" s="63" t="s">
        <v>7</v>
      </c>
      <c r="M179" s="45"/>
      <c r="N179" s="44"/>
      <c r="O179" s="44"/>
      <c r="P179" s="46"/>
      <c r="Q179" s="44"/>
      <c r="R179" s="44"/>
      <c r="S179" s="46"/>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7">
        <f t="shared" si="19"/>
        <v>6278.16</v>
      </c>
      <c r="BB179" s="48">
        <f t="shared" si="20"/>
        <v>6278.16</v>
      </c>
      <c r="BC179" s="43" t="str">
        <f t="shared" si="21"/>
        <v>INR  Six Thousand Two Hundred &amp; Seventy Eight  and Paise Sixteen Only</v>
      </c>
      <c r="BD179" s="79">
        <v>25</v>
      </c>
      <c r="BE179" s="79">
        <f t="shared" si="15"/>
        <v>28.28</v>
      </c>
      <c r="BF179" s="79">
        <f t="shared" si="22"/>
        <v>5550</v>
      </c>
      <c r="BG179" s="79"/>
      <c r="HQ179" s="15"/>
      <c r="HR179" s="15"/>
      <c r="HS179" s="15"/>
      <c r="HT179" s="15"/>
      <c r="HU179" s="15"/>
    </row>
    <row r="180" spans="1:229" s="14" customFormat="1" ht="46.5" customHeight="1">
      <c r="A180" s="56">
        <v>168</v>
      </c>
      <c r="B180" s="64" t="s">
        <v>517</v>
      </c>
      <c r="C180" s="57" t="s">
        <v>219</v>
      </c>
      <c r="D180" s="65">
        <v>230</v>
      </c>
      <c r="E180" s="66" t="s">
        <v>249</v>
      </c>
      <c r="F180" s="67">
        <v>48.64</v>
      </c>
      <c r="G180" s="68"/>
      <c r="H180" s="61"/>
      <c r="I180" s="60" t="s">
        <v>39</v>
      </c>
      <c r="J180" s="62">
        <f t="shared" si="24"/>
        <v>1</v>
      </c>
      <c r="K180" s="63" t="s">
        <v>64</v>
      </c>
      <c r="L180" s="63" t="s">
        <v>7</v>
      </c>
      <c r="M180" s="45"/>
      <c r="N180" s="44"/>
      <c r="O180" s="44"/>
      <c r="P180" s="46"/>
      <c r="Q180" s="44"/>
      <c r="R180" s="44"/>
      <c r="S180" s="46"/>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7">
        <f t="shared" si="19"/>
        <v>11187.2</v>
      </c>
      <c r="BB180" s="48">
        <f t="shared" si="20"/>
        <v>11187.2</v>
      </c>
      <c r="BC180" s="43" t="str">
        <f t="shared" si="21"/>
        <v>INR  Eleven Thousand One Hundred &amp; Eighty Seven  and Paise Twenty Only</v>
      </c>
      <c r="BD180" s="79">
        <v>43</v>
      </c>
      <c r="BE180" s="79">
        <f t="shared" si="15"/>
        <v>48.64</v>
      </c>
      <c r="BF180" s="79">
        <f t="shared" si="22"/>
        <v>9890</v>
      </c>
      <c r="BG180" s="79"/>
      <c r="HQ180" s="15"/>
      <c r="HR180" s="15"/>
      <c r="HS180" s="15"/>
      <c r="HT180" s="15"/>
      <c r="HU180" s="15"/>
    </row>
    <row r="181" spans="1:229" s="14" customFormat="1" ht="47.25" customHeight="1">
      <c r="A181" s="56">
        <v>169</v>
      </c>
      <c r="B181" s="64" t="s">
        <v>447</v>
      </c>
      <c r="C181" s="57" t="s">
        <v>220</v>
      </c>
      <c r="D181" s="65">
        <v>220</v>
      </c>
      <c r="E181" s="66" t="s">
        <v>249</v>
      </c>
      <c r="F181" s="67">
        <v>179.86</v>
      </c>
      <c r="G181" s="68"/>
      <c r="H181" s="61"/>
      <c r="I181" s="60" t="s">
        <v>39</v>
      </c>
      <c r="J181" s="62">
        <f t="shared" si="24"/>
        <v>1</v>
      </c>
      <c r="K181" s="63" t="s">
        <v>64</v>
      </c>
      <c r="L181" s="63" t="s">
        <v>7</v>
      </c>
      <c r="M181" s="45"/>
      <c r="N181" s="44"/>
      <c r="O181" s="44"/>
      <c r="P181" s="46"/>
      <c r="Q181" s="44"/>
      <c r="R181" s="44"/>
      <c r="S181" s="46"/>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7">
        <f t="shared" si="19"/>
        <v>39569.2</v>
      </c>
      <c r="BB181" s="48">
        <f t="shared" si="20"/>
        <v>39569.2</v>
      </c>
      <c r="BC181" s="43" t="str">
        <f t="shared" si="21"/>
        <v>INR  Thirty Nine Thousand Five Hundred &amp; Sixty Nine  and Paise Twenty Only</v>
      </c>
      <c r="BD181" s="79">
        <v>159</v>
      </c>
      <c r="BE181" s="79">
        <f t="shared" si="15"/>
        <v>179.86</v>
      </c>
      <c r="BF181" s="79">
        <f t="shared" si="22"/>
        <v>34980</v>
      </c>
      <c r="BG181" s="79"/>
      <c r="HQ181" s="15"/>
      <c r="HR181" s="15"/>
      <c r="HS181" s="15"/>
      <c r="HT181" s="15"/>
      <c r="HU181" s="15"/>
    </row>
    <row r="182" spans="1:229" s="14" customFormat="1" ht="36" customHeight="1">
      <c r="A182" s="56">
        <v>170</v>
      </c>
      <c r="B182" s="64" t="s">
        <v>519</v>
      </c>
      <c r="C182" s="57" t="s">
        <v>221</v>
      </c>
      <c r="D182" s="65">
        <v>215</v>
      </c>
      <c r="E182" s="66" t="s">
        <v>249</v>
      </c>
      <c r="F182" s="67">
        <v>79.18</v>
      </c>
      <c r="G182" s="68"/>
      <c r="H182" s="61"/>
      <c r="I182" s="60" t="s">
        <v>39</v>
      </c>
      <c r="J182" s="62">
        <f t="shared" si="24"/>
        <v>1</v>
      </c>
      <c r="K182" s="63" t="s">
        <v>64</v>
      </c>
      <c r="L182" s="63" t="s">
        <v>7</v>
      </c>
      <c r="M182" s="45"/>
      <c r="N182" s="44"/>
      <c r="O182" s="44"/>
      <c r="P182" s="46"/>
      <c r="Q182" s="44"/>
      <c r="R182" s="44"/>
      <c r="S182" s="46"/>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7">
        <f t="shared" si="19"/>
        <v>17023.7</v>
      </c>
      <c r="BB182" s="48">
        <f t="shared" si="20"/>
        <v>17023.7</v>
      </c>
      <c r="BC182" s="43" t="str">
        <f t="shared" si="21"/>
        <v>INR  Seventeen Thousand  &amp;Twenty Three  and Paise Seventy Only</v>
      </c>
      <c r="BD182" s="79">
        <v>70</v>
      </c>
      <c r="BE182" s="79">
        <f t="shared" si="15"/>
        <v>79.18</v>
      </c>
      <c r="BF182" s="79">
        <f t="shared" si="22"/>
        <v>15050</v>
      </c>
      <c r="BG182" s="79"/>
      <c r="HQ182" s="15"/>
      <c r="HR182" s="15"/>
      <c r="HS182" s="15"/>
      <c r="HT182" s="15"/>
      <c r="HU182" s="15"/>
    </row>
    <row r="183" spans="1:229" s="14" customFormat="1" ht="61.5" customHeight="1">
      <c r="A183" s="56">
        <v>171</v>
      </c>
      <c r="B183" s="64" t="s">
        <v>520</v>
      </c>
      <c r="C183" s="57" t="s">
        <v>222</v>
      </c>
      <c r="D183" s="65">
        <v>242</v>
      </c>
      <c r="E183" s="66" t="s">
        <v>249</v>
      </c>
      <c r="F183" s="67">
        <v>71.27</v>
      </c>
      <c r="G183" s="68"/>
      <c r="H183" s="61"/>
      <c r="I183" s="60" t="s">
        <v>39</v>
      </c>
      <c r="J183" s="62">
        <f t="shared" si="24"/>
        <v>1</v>
      </c>
      <c r="K183" s="63" t="s">
        <v>64</v>
      </c>
      <c r="L183" s="63" t="s">
        <v>7</v>
      </c>
      <c r="M183" s="45"/>
      <c r="N183" s="44"/>
      <c r="O183" s="44"/>
      <c r="P183" s="46"/>
      <c r="Q183" s="44"/>
      <c r="R183" s="44"/>
      <c r="S183" s="46"/>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7">
        <f t="shared" si="19"/>
        <v>17247.34</v>
      </c>
      <c r="BB183" s="48">
        <f t="shared" si="20"/>
        <v>17247.34</v>
      </c>
      <c r="BC183" s="43" t="str">
        <f t="shared" si="21"/>
        <v>INR  Seventeen Thousand Two Hundred &amp; Forty Seven  and Paise Thirty Four Only</v>
      </c>
      <c r="BD183" s="79">
        <v>63</v>
      </c>
      <c r="BE183" s="79">
        <f t="shared" si="15"/>
        <v>71.27</v>
      </c>
      <c r="BF183" s="79">
        <f t="shared" si="22"/>
        <v>15246</v>
      </c>
      <c r="BG183" s="79"/>
      <c r="HQ183" s="15"/>
      <c r="HR183" s="15"/>
      <c r="HS183" s="15"/>
      <c r="HT183" s="15"/>
      <c r="HU183" s="15"/>
    </row>
    <row r="184" spans="1:229" s="14" customFormat="1" ht="62.25" customHeight="1">
      <c r="A184" s="56">
        <v>172</v>
      </c>
      <c r="B184" s="64" t="s">
        <v>521</v>
      </c>
      <c r="C184" s="57" t="s">
        <v>223</v>
      </c>
      <c r="D184" s="65">
        <v>85</v>
      </c>
      <c r="E184" s="66" t="s">
        <v>249</v>
      </c>
      <c r="F184" s="67">
        <v>111.99</v>
      </c>
      <c r="G184" s="68"/>
      <c r="H184" s="61"/>
      <c r="I184" s="60" t="s">
        <v>39</v>
      </c>
      <c r="J184" s="62">
        <f t="shared" si="24"/>
        <v>1</v>
      </c>
      <c r="K184" s="63" t="s">
        <v>64</v>
      </c>
      <c r="L184" s="63" t="s">
        <v>7</v>
      </c>
      <c r="M184" s="45"/>
      <c r="N184" s="44"/>
      <c r="O184" s="44"/>
      <c r="P184" s="46"/>
      <c r="Q184" s="44"/>
      <c r="R184" s="44"/>
      <c r="S184" s="46"/>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7">
        <f t="shared" si="19"/>
        <v>9519.15</v>
      </c>
      <c r="BB184" s="48">
        <f t="shared" si="20"/>
        <v>9519.15</v>
      </c>
      <c r="BC184" s="43" t="str">
        <f t="shared" si="21"/>
        <v>INR  Nine Thousand Five Hundred &amp; Nineteen  and Paise Fifteen Only</v>
      </c>
      <c r="BD184" s="79">
        <v>99</v>
      </c>
      <c r="BE184" s="79">
        <f t="shared" si="15"/>
        <v>111.99</v>
      </c>
      <c r="BF184" s="79">
        <f t="shared" si="22"/>
        <v>8415</v>
      </c>
      <c r="BG184" s="79"/>
      <c r="HQ184" s="15"/>
      <c r="HR184" s="15"/>
      <c r="HS184" s="15"/>
      <c r="HT184" s="15"/>
      <c r="HU184" s="15"/>
    </row>
    <row r="185" spans="1:229" s="14" customFormat="1" ht="81" customHeight="1">
      <c r="A185" s="56">
        <v>173</v>
      </c>
      <c r="B185" s="64" t="s">
        <v>522</v>
      </c>
      <c r="C185" s="57" t="s">
        <v>224</v>
      </c>
      <c r="D185" s="65">
        <v>165</v>
      </c>
      <c r="E185" s="66" t="s">
        <v>249</v>
      </c>
      <c r="F185" s="67">
        <v>109.73</v>
      </c>
      <c r="G185" s="68"/>
      <c r="H185" s="61"/>
      <c r="I185" s="60" t="s">
        <v>39</v>
      </c>
      <c r="J185" s="62">
        <f t="shared" si="24"/>
        <v>1</v>
      </c>
      <c r="K185" s="63" t="s">
        <v>64</v>
      </c>
      <c r="L185" s="63" t="s">
        <v>7</v>
      </c>
      <c r="M185" s="45"/>
      <c r="N185" s="44"/>
      <c r="O185" s="44"/>
      <c r="P185" s="46"/>
      <c r="Q185" s="44"/>
      <c r="R185" s="44"/>
      <c r="S185" s="46"/>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7">
        <f t="shared" si="19"/>
        <v>18105.45</v>
      </c>
      <c r="BB185" s="48">
        <f t="shared" si="20"/>
        <v>18105.45</v>
      </c>
      <c r="BC185" s="43" t="str">
        <f t="shared" si="21"/>
        <v>INR  Eighteen Thousand One Hundred &amp; Five  and Paise Forty Five Only</v>
      </c>
      <c r="BD185" s="79">
        <v>97</v>
      </c>
      <c r="BE185" s="79">
        <f aca="true" t="shared" si="25" ref="BE185:BE248">ROUND(BD185*1.12*1.01,2)</f>
        <v>109.73</v>
      </c>
      <c r="BF185" s="79">
        <f t="shared" si="22"/>
        <v>16005</v>
      </c>
      <c r="BG185" s="79"/>
      <c r="HQ185" s="15"/>
      <c r="HR185" s="15"/>
      <c r="HS185" s="15"/>
      <c r="HT185" s="15"/>
      <c r="HU185" s="15"/>
    </row>
    <row r="186" spans="1:229" s="14" customFormat="1" ht="117.75" customHeight="1">
      <c r="A186" s="56">
        <v>174</v>
      </c>
      <c r="B186" s="64" t="s">
        <v>523</v>
      </c>
      <c r="C186" s="57" t="s">
        <v>225</v>
      </c>
      <c r="D186" s="65">
        <v>245.3</v>
      </c>
      <c r="E186" s="66" t="s">
        <v>247</v>
      </c>
      <c r="F186" s="67">
        <v>2919.63</v>
      </c>
      <c r="G186" s="68"/>
      <c r="H186" s="61"/>
      <c r="I186" s="60" t="s">
        <v>39</v>
      </c>
      <c r="J186" s="62">
        <f t="shared" si="24"/>
        <v>1</v>
      </c>
      <c r="K186" s="63" t="s">
        <v>64</v>
      </c>
      <c r="L186" s="63" t="s">
        <v>7</v>
      </c>
      <c r="M186" s="45"/>
      <c r="N186" s="44"/>
      <c r="O186" s="44"/>
      <c r="P186" s="46"/>
      <c r="Q186" s="44"/>
      <c r="R186" s="44"/>
      <c r="S186" s="46"/>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7">
        <f t="shared" si="19"/>
        <v>716185.24</v>
      </c>
      <c r="BB186" s="48">
        <f t="shared" si="20"/>
        <v>716185.24</v>
      </c>
      <c r="BC186" s="43" t="str">
        <f t="shared" si="21"/>
        <v>INR  Seven Lakh Sixteen Thousand One Hundred &amp; Eighty Five  and Paise Twenty Four Only</v>
      </c>
      <c r="BD186" s="79">
        <v>2581</v>
      </c>
      <c r="BE186" s="79">
        <f t="shared" si="25"/>
        <v>2919.63</v>
      </c>
      <c r="BF186" s="79">
        <f t="shared" si="22"/>
        <v>633119.3</v>
      </c>
      <c r="BG186" s="79"/>
      <c r="HQ186" s="15"/>
      <c r="HR186" s="15"/>
      <c r="HS186" s="15"/>
      <c r="HT186" s="15"/>
      <c r="HU186" s="15"/>
    </row>
    <row r="187" spans="1:229" s="14" customFormat="1" ht="117" customHeight="1">
      <c r="A187" s="56">
        <v>175</v>
      </c>
      <c r="B187" s="64" t="s">
        <v>524</v>
      </c>
      <c r="C187" s="57" t="s">
        <v>226</v>
      </c>
      <c r="D187" s="65">
        <v>162.3</v>
      </c>
      <c r="E187" s="66" t="s">
        <v>248</v>
      </c>
      <c r="F187" s="67">
        <v>504.52</v>
      </c>
      <c r="G187" s="68"/>
      <c r="H187" s="61"/>
      <c r="I187" s="60" t="s">
        <v>39</v>
      </c>
      <c r="J187" s="62">
        <f t="shared" si="24"/>
        <v>1</v>
      </c>
      <c r="K187" s="63" t="s">
        <v>64</v>
      </c>
      <c r="L187" s="63" t="s">
        <v>7</v>
      </c>
      <c r="M187" s="45"/>
      <c r="N187" s="44"/>
      <c r="O187" s="44"/>
      <c r="P187" s="46"/>
      <c r="Q187" s="44"/>
      <c r="R187" s="44"/>
      <c r="S187" s="46"/>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7">
        <f t="shared" si="19"/>
        <v>81883.6</v>
      </c>
      <c r="BB187" s="48">
        <f t="shared" si="20"/>
        <v>81883.6</v>
      </c>
      <c r="BC187" s="43" t="str">
        <f t="shared" si="21"/>
        <v>INR  Eighty One Thousand Eight Hundred &amp; Eighty Three  and Paise Sixty Only</v>
      </c>
      <c r="BD187" s="79">
        <v>446</v>
      </c>
      <c r="BE187" s="79">
        <f t="shared" si="25"/>
        <v>504.52</v>
      </c>
      <c r="BF187" s="79">
        <f t="shared" si="22"/>
        <v>72385.8</v>
      </c>
      <c r="BG187" s="79"/>
      <c r="HQ187" s="15"/>
      <c r="HR187" s="15"/>
      <c r="HS187" s="15"/>
      <c r="HT187" s="15"/>
      <c r="HU187" s="15"/>
    </row>
    <row r="188" spans="1:229" s="14" customFormat="1" ht="36" customHeight="1">
      <c r="A188" s="56">
        <v>176</v>
      </c>
      <c r="B188" s="64" t="s">
        <v>246</v>
      </c>
      <c r="C188" s="57" t="s">
        <v>227</v>
      </c>
      <c r="D188" s="65">
        <v>421.2</v>
      </c>
      <c r="E188" s="66" t="s">
        <v>247</v>
      </c>
      <c r="F188" s="67">
        <v>23.76</v>
      </c>
      <c r="G188" s="68"/>
      <c r="H188" s="61"/>
      <c r="I188" s="60" t="s">
        <v>39</v>
      </c>
      <c r="J188" s="62">
        <f t="shared" si="24"/>
        <v>1</v>
      </c>
      <c r="K188" s="63" t="s">
        <v>64</v>
      </c>
      <c r="L188" s="63" t="s">
        <v>7</v>
      </c>
      <c r="M188" s="45"/>
      <c r="N188" s="44"/>
      <c r="O188" s="44"/>
      <c r="P188" s="46"/>
      <c r="Q188" s="44"/>
      <c r="R188" s="44"/>
      <c r="S188" s="46"/>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7">
        <f t="shared" si="19"/>
        <v>10007.71</v>
      </c>
      <c r="BB188" s="48">
        <f t="shared" si="20"/>
        <v>10007.71</v>
      </c>
      <c r="BC188" s="43" t="str">
        <f t="shared" si="21"/>
        <v>INR  Ten Thousand  &amp;Seven  and Paise Seventy One Only</v>
      </c>
      <c r="BD188" s="79">
        <v>21</v>
      </c>
      <c r="BE188" s="79">
        <f t="shared" si="25"/>
        <v>23.76</v>
      </c>
      <c r="BF188" s="79">
        <f t="shared" si="22"/>
        <v>8845.2</v>
      </c>
      <c r="BG188" s="79"/>
      <c r="HQ188" s="15"/>
      <c r="HR188" s="15"/>
      <c r="HS188" s="15"/>
      <c r="HT188" s="15"/>
      <c r="HU188" s="15"/>
    </row>
    <row r="189" spans="1:229" s="14" customFormat="1" ht="37.5" customHeight="1">
      <c r="A189" s="56">
        <v>177</v>
      </c>
      <c r="B189" s="64" t="s">
        <v>590</v>
      </c>
      <c r="C189" s="57" t="s">
        <v>228</v>
      </c>
      <c r="D189" s="65">
        <v>9216</v>
      </c>
      <c r="E189" s="66" t="s">
        <v>249</v>
      </c>
      <c r="F189" s="67">
        <v>57.69</v>
      </c>
      <c r="G189" s="68"/>
      <c r="H189" s="61"/>
      <c r="I189" s="60" t="s">
        <v>39</v>
      </c>
      <c r="J189" s="62">
        <f t="shared" si="24"/>
        <v>1</v>
      </c>
      <c r="K189" s="63" t="s">
        <v>64</v>
      </c>
      <c r="L189" s="63" t="s">
        <v>7</v>
      </c>
      <c r="M189" s="45"/>
      <c r="N189" s="44"/>
      <c r="O189" s="44"/>
      <c r="P189" s="46"/>
      <c r="Q189" s="44"/>
      <c r="R189" s="44"/>
      <c r="S189" s="46"/>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7">
        <f t="shared" si="19"/>
        <v>531671.04</v>
      </c>
      <c r="BB189" s="48">
        <f t="shared" si="20"/>
        <v>531671.04</v>
      </c>
      <c r="BC189" s="43" t="str">
        <f t="shared" si="21"/>
        <v>INR  Five Lakh Thirty One Thousand Six Hundred &amp; Seventy One  and Paise Four Only</v>
      </c>
      <c r="BD189" s="79">
        <v>51</v>
      </c>
      <c r="BE189" s="79">
        <f t="shared" si="25"/>
        <v>57.69</v>
      </c>
      <c r="BF189" s="79">
        <f t="shared" si="22"/>
        <v>470016</v>
      </c>
      <c r="BG189" s="79"/>
      <c r="HQ189" s="15"/>
      <c r="HR189" s="15"/>
      <c r="HS189" s="15"/>
      <c r="HT189" s="15"/>
      <c r="HU189" s="15"/>
    </row>
    <row r="190" spans="1:229" s="14" customFormat="1" ht="61.5" customHeight="1">
      <c r="A190" s="56">
        <v>178</v>
      </c>
      <c r="B190" s="64" t="s">
        <v>591</v>
      </c>
      <c r="C190" s="57" t="s">
        <v>229</v>
      </c>
      <c r="D190" s="65">
        <v>1680.48</v>
      </c>
      <c r="E190" s="66" t="s">
        <v>247</v>
      </c>
      <c r="F190" s="67">
        <v>539.58</v>
      </c>
      <c r="G190" s="68"/>
      <c r="H190" s="61"/>
      <c r="I190" s="60" t="s">
        <v>39</v>
      </c>
      <c r="J190" s="62">
        <f t="shared" si="24"/>
        <v>1</v>
      </c>
      <c r="K190" s="63" t="s">
        <v>64</v>
      </c>
      <c r="L190" s="63" t="s">
        <v>7</v>
      </c>
      <c r="M190" s="45"/>
      <c r="N190" s="44"/>
      <c r="O190" s="44"/>
      <c r="P190" s="46"/>
      <c r="Q190" s="44"/>
      <c r="R190" s="44"/>
      <c r="S190" s="46"/>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7">
        <f t="shared" si="19"/>
        <v>906753.4</v>
      </c>
      <c r="BB190" s="48">
        <f t="shared" si="20"/>
        <v>906753.4</v>
      </c>
      <c r="BC190" s="43" t="str">
        <f t="shared" si="21"/>
        <v>INR  Nine Lakh Six Thousand Seven Hundred &amp; Fifty Three  and Paise Forty Only</v>
      </c>
      <c r="BD190" s="79">
        <v>477</v>
      </c>
      <c r="BE190" s="79">
        <f t="shared" si="25"/>
        <v>539.58</v>
      </c>
      <c r="BF190" s="79">
        <f t="shared" si="22"/>
        <v>801588.96</v>
      </c>
      <c r="BG190" s="79"/>
      <c r="HQ190" s="15"/>
      <c r="HR190" s="15"/>
      <c r="HS190" s="15"/>
      <c r="HT190" s="15"/>
      <c r="HU190" s="15"/>
    </row>
    <row r="191" spans="1:229" s="14" customFormat="1" ht="65.25" customHeight="1">
      <c r="A191" s="56">
        <v>179</v>
      </c>
      <c r="B191" s="64" t="s">
        <v>592</v>
      </c>
      <c r="C191" s="57" t="s">
        <v>230</v>
      </c>
      <c r="D191" s="65">
        <v>220.3</v>
      </c>
      <c r="E191" s="66" t="s">
        <v>247</v>
      </c>
      <c r="F191" s="67">
        <v>606.32</v>
      </c>
      <c r="G191" s="68"/>
      <c r="H191" s="61"/>
      <c r="I191" s="60" t="s">
        <v>39</v>
      </c>
      <c r="J191" s="62">
        <f t="shared" si="24"/>
        <v>1</v>
      </c>
      <c r="K191" s="63" t="s">
        <v>64</v>
      </c>
      <c r="L191" s="63" t="s">
        <v>7</v>
      </c>
      <c r="M191" s="45"/>
      <c r="N191" s="44"/>
      <c r="O191" s="44"/>
      <c r="P191" s="46"/>
      <c r="Q191" s="44"/>
      <c r="R191" s="44"/>
      <c r="S191" s="46"/>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7">
        <f t="shared" si="19"/>
        <v>133572.3</v>
      </c>
      <c r="BB191" s="48">
        <f t="shared" si="20"/>
        <v>133572.3</v>
      </c>
      <c r="BC191" s="43" t="str">
        <f t="shared" si="21"/>
        <v>INR  One Lakh Thirty Three Thousand Five Hundred &amp; Seventy Two  and Paise Thirty Only</v>
      </c>
      <c r="BD191" s="79">
        <v>536</v>
      </c>
      <c r="BE191" s="79">
        <f t="shared" si="25"/>
        <v>606.32</v>
      </c>
      <c r="BF191" s="79">
        <f t="shared" si="22"/>
        <v>118080.8</v>
      </c>
      <c r="BG191" s="79"/>
      <c r="HQ191" s="15"/>
      <c r="HR191" s="15"/>
      <c r="HS191" s="15"/>
      <c r="HT191" s="15"/>
      <c r="HU191" s="15"/>
    </row>
    <row r="192" spans="1:229" s="14" customFormat="1" ht="35.25" customHeight="1">
      <c r="A192" s="56">
        <v>180</v>
      </c>
      <c r="B192" s="64" t="s">
        <v>593</v>
      </c>
      <c r="C192" s="57" t="s">
        <v>231</v>
      </c>
      <c r="D192" s="65">
        <v>168.4</v>
      </c>
      <c r="E192" s="66" t="s">
        <v>247</v>
      </c>
      <c r="F192" s="67">
        <v>75.79</v>
      </c>
      <c r="G192" s="68"/>
      <c r="H192" s="61"/>
      <c r="I192" s="60" t="s">
        <v>39</v>
      </c>
      <c r="J192" s="62">
        <f t="shared" si="24"/>
        <v>1</v>
      </c>
      <c r="K192" s="63" t="s">
        <v>64</v>
      </c>
      <c r="L192" s="63" t="s">
        <v>7</v>
      </c>
      <c r="M192" s="45"/>
      <c r="N192" s="44"/>
      <c r="O192" s="44"/>
      <c r="P192" s="46"/>
      <c r="Q192" s="44"/>
      <c r="R192" s="44"/>
      <c r="S192" s="46"/>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7">
        <f t="shared" si="19"/>
        <v>12763.04</v>
      </c>
      <c r="BB192" s="48">
        <f t="shared" si="20"/>
        <v>12763.04</v>
      </c>
      <c r="BC192" s="43" t="str">
        <f t="shared" si="21"/>
        <v>INR  Twelve Thousand Seven Hundred &amp; Sixty Three  and Paise Four Only</v>
      </c>
      <c r="BD192" s="79">
        <v>67</v>
      </c>
      <c r="BE192" s="79">
        <f t="shared" si="25"/>
        <v>75.79</v>
      </c>
      <c r="BF192" s="79">
        <f t="shared" si="22"/>
        <v>11282.8</v>
      </c>
      <c r="BG192" s="79"/>
      <c r="HQ192" s="15"/>
      <c r="HR192" s="15"/>
      <c r="HS192" s="15"/>
      <c r="HT192" s="15"/>
      <c r="HU192" s="15"/>
    </row>
    <row r="193" spans="1:229" s="14" customFormat="1" ht="174" customHeight="1">
      <c r="A193" s="56">
        <v>181</v>
      </c>
      <c r="B193" s="64" t="s">
        <v>594</v>
      </c>
      <c r="C193" s="57" t="s">
        <v>232</v>
      </c>
      <c r="D193" s="65">
        <v>32</v>
      </c>
      <c r="E193" s="66" t="s">
        <v>248</v>
      </c>
      <c r="F193" s="67">
        <v>246.6</v>
      </c>
      <c r="G193" s="68">
        <v>6976</v>
      </c>
      <c r="H193" s="61"/>
      <c r="I193" s="60" t="s">
        <v>39</v>
      </c>
      <c r="J193" s="62">
        <f aca="true" t="shared" si="26" ref="J193:J224">IF(I193="Less(-)",-1,1)</f>
        <v>1</v>
      </c>
      <c r="K193" s="63" t="s">
        <v>64</v>
      </c>
      <c r="L193" s="63" t="s">
        <v>7</v>
      </c>
      <c r="M193" s="45"/>
      <c r="N193" s="44"/>
      <c r="O193" s="44"/>
      <c r="P193" s="46"/>
      <c r="Q193" s="44"/>
      <c r="R193" s="44"/>
      <c r="S193" s="46"/>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7">
        <f t="shared" si="19"/>
        <v>7891.2</v>
      </c>
      <c r="BB193" s="48">
        <f t="shared" si="20"/>
        <v>7891.2</v>
      </c>
      <c r="BC193" s="43" t="str">
        <f t="shared" si="21"/>
        <v>INR  Seven Thousand Eight Hundred &amp; Ninety One  and Paise Twenty Only</v>
      </c>
      <c r="BD193" s="79">
        <v>218</v>
      </c>
      <c r="BE193" s="79">
        <f t="shared" si="25"/>
        <v>246.6</v>
      </c>
      <c r="BF193" s="79">
        <f t="shared" si="22"/>
        <v>6976</v>
      </c>
      <c r="BG193" s="79"/>
      <c r="HQ193" s="15"/>
      <c r="HR193" s="15"/>
      <c r="HS193" s="15"/>
      <c r="HT193" s="15"/>
      <c r="HU193" s="15"/>
    </row>
    <row r="194" spans="1:229" s="14" customFormat="1" ht="173.25" customHeight="1">
      <c r="A194" s="56">
        <v>182</v>
      </c>
      <c r="B194" s="64" t="s">
        <v>595</v>
      </c>
      <c r="C194" s="57" t="s">
        <v>233</v>
      </c>
      <c r="D194" s="65">
        <v>35</v>
      </c>
      <c r="E194" s="66" t="s">
        <v>248</v>
      </c>
      <c r="F194" s="67">
        <v>220.58</v>
      </c>
      <c r="G194" s="68"/>
      <c r="H194" s="61"/>
      <c r="I194" s="60" t="s">
        <v>39</v>
      </c>
      <c r="J194" s="62">
        <f t="shared" si="26"/>
        <v>1</v>
      </c>
      <c r="K194" s="63" t="s">
        <v>64</v>
      </c>
      <c r="L194" s="63" t="s">
        <v>7</v>
      </c>
      <c r="M194" s="45"/>
      <c r="N194" s="44"/>
      <c r="O194" s="44"/>
      <c r="P194" s="46"/>
      <c r="Q194" s="44"/>
      <c r="R194" s="44"/>
      <c r="S194" s="46"/>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7">
        <f t="shared" si="19"/>
        <v>7720.3</v>
      </c>
      <c r="BB194" s="48">
        <f t="shared" si="20"/>
        <v>7720.3</v>
      </c>
      <c r="BC194" s="43" t="str">
        <f t="shared" si="21"/>
        <v>INR  Seven Thousand Seven Hundred &amp; Twenty  and Paise Thirty Only</v>
      </c>
      <c r="BD194" s="79">
        <v>195</v>
      </c>
      <c r="BE194" s="79">
        <f t="shared" si="25"/>
        <v>220.58</v>
      </c>
      <c r="BF194" s="79">
        <f t="shared" si="22"/>
        <v>6825</v>
      </c>
      <c r="BG194" s="79"/>
      <c r="HQ194" s="15"/>
      <c r="HR194" s="15"/>
      <c r="HS194" s="15"/>
      <c r="HT194" s="15"/>
      <c r="HU194" s="15"/>
    </row>
    <row r="195" spans="1:229" s="14" customFormat="1" ht="172.5" customHeight="1">
      <c r="A195" s="56">
        <v>183</v>
      </c>
      <c r="B195" s="64" t="s">
        <v>597</v>
      </c>
      <c r="C195" s="57" t="s">
        <v>234</v>
      </c>
      <c r="D195" s="65">
        <v>32</v>
      </c>
      <c r="E195" s="66" t="s">
        <v>248</v>
      </c>
      <c r="F195" s="67">
        <v>351.8</v>
      </c>
      <c r="G195" s="68"/>
      <c r="H195" s="61"/>
      <c r="I195" s="60" t="s">
        <v>39</v>
      </c>
      <c r="J195" s="62">
        <f t="shared" si="26"/>
        <v>1</v>
      </c>
      <c r="K195" s="63" t="s">
        <v>64</v>
      </c>
      <c r="L195" s="63" t="s">
        <v>7</v>
      </c>
      <c r="M195" s="45"/>
      <c r="N195" s="44"/>
      <c r="O195" s="44"/>
      <c r="P195" s="46"/>
      <c r="Q195" s="44"/>
      <c r="R195" s="44"/>
      <c r="S195" s="46"/>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7">
        <f t="shared" si="19"/>
        <v>11257.6</v>
      </c>
      <c r="BB195" s="48">
        <f t="shared" si="20"/>
        <v>11257.6</v>
      </c>
      <c r="BC195" s="43" t="str">
        <f t="shared" si="21"/>
        <v>INR  Eleven Thousand Two Hundred &amp; Fifty Seven  and Paise Sixty Only</v>
      </c>
      <c r="BD195" s="79">
        <v>311</v>
      </c>
      <c r="BE195" s="79">
        <f t="shared" si="25"/>
        <v>351.8</v>
      </c>
      <c r="BF195" s="79">
        <f t="shared" si="22"/>
        <v>9952</v>
      </c>
      <c r="BG195" s="79"/>
      <c r="HQ195" s="15"/>
      <c r="HR195" s="15"/>
      <c r="HS195" s="15"/>
      <c r="HT195" s="15"/>
      <c r="HU195" s="15"/>
    </row>
    <row r="196" spans="1:229" s="14" customFormat="1" ht="189" customHeight="1">
      <c r="A196" s="56">
        <v>184</v>
      </c>
      <c r="B196" s="64" t="s">
        <v>596</v>
      </c>
      <c r="C196" s="57" t="s">
        <v>235</v>
      </c>
      <c r="D196" s="65">
        <v>50</v>
      </c>
      <c r="E196" s="66" t="s">
        <v>248</v>
      </c>
      <c r="F196" s="67">
        <v>305.42</v>
      </c>
      <c r="G196" s="68"/>
      <c r="H196" s="61"/>
      <c r="I196" s="60" t="s">
        <v>39</v>
      </c>
      <c r="J196" s="62">
        <f t="shared" si="26"/>
        <v>1</v>
      </c>
      <c r="K196" s="63" t="s">
        <v>64</v>
      </c>
      <c r="L196" s="63" t="s">
        <v>7</v>
      </c>
      <c r="M196" s="45"/>
      <c r="N196" s="44"/>
      <c r="O196" s="44"/>
      <c r="P196" s="46"/>
      <c r="Q196" s="44"/>
      <c r="R196" s="44"/>
      <c r="S196" s="46"/>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7">
        <f t="shared" si="19"/>
        <v>15271</v>
      </c>
      <c r="BB196" s="48">
        <f t="shared" si="20"/>
        <v>15271</v>
      </c>
      <c r="BC196" s="43" t="str">
        <f t="shared" si="21"/>
        <v>INR  Fifteen Thousand Two Hundred &amp; Seventy One  Only</v>
      </c>
      <c r="BD196" s="79">
        <v>270</v>
      </c>
      <c r="BE196" s="79">
        <f t="shared" si="25"/>
        <v>305.42</v>
      </c>
      <c r="BF196" s="79">
        <f t="shared" si="22"/>
        <v>13500</v>
      </c>
      <c r="BG196" s="79"/>
      <c r="HQ196" s="15"/>
      <c r="HR196" s="15"/>
      <c r="HS196" s="15"/>
      <c r="HT196" s="15"/>
      <c r="HU196" s="15"/>
    </row>
    <row r="197" spans="1:229" s="14" customFormat="1" ht="174.75" customHeight="1">
      <c r="A197" s="56">
        <v>185</v>
      </c>
      <c r="B197" s="64" t="s">
        <v>598</v>
      </c>
      <c r="C197" s="57" t="s">
        <v>236</v>
      </c>
      <c r="D197" s="65">
        <v>50</v>
      </c>
      <c r="E197" s="66" t="s">
        <v>248</v>
      </c>
      <c r="F197" s="67">
        <v>132.35</v>
      </c>
      <c r="G197" s="68"/>
      <c r="H197" s="61"/>
      <c r="I197" s="60" t="s">
        <v>39</v>
      </c>
      <c r="J197" s="62">
        <f t="shared" si="26"/>
        <v>1</v>
      </c>
      <c r="K197" s="63" t="s">
        <v>64</v>
      </c>
      <c r="L197" s="63" t="s">
        <v>7</v>
      </c>
      <c r="M197" s="45"/>
      <c r="N197" s="44"/>
      <c r="O197" s="44"/>
      <c r="P197" s="46"/>
      <c r="Q197" s="44"/>
      <c r="R197" s="44"/>
      <c r="S197" s="46"/>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7">
        <f t="shared" si="19"/>
        <v>6617.5</v>
      </c>
      <c r="BB197" s="48">
        <f t="shared" si="20"/>
        <v>6617.5</v>
      </c>
      <c r="BC197" s="43" t="str">
        <f t="shared" si="21"/>
        <v>INR  Six Thousand Six Hundred &amp; Seventeen  and Paise Fifty Only</v>
      </c>
      <c r="BD197" s="79">
        <v>117</v>
      </c>
      <c r="BE197" s="79">
        <f t="shared" si="25"/>
        <v>132.35</v>
      </c>
      <c r="BF197" s="79">
        <f t="shared" si="22"/>
        <v>5850</v>
      </c>
      <c r="BG197" s="79"/>
      <c r="HQ197" s="15"/>
      <c r="HR197" s="15"/>
      <c r="HS197" s="15"/>
      <c r="HT197" s="15"/>
      <c r="HU197" s="15"/>
    </row>
    <row r="198" spans="1:229" s="14" customFormat="1" ht="175.5" customHeight="1">
      <c r="A198" s="56">
        <v>186</v>
      </c>
      <c r="B198" s="64" t="s">
        <v>599</v>
      </c>
      <c r="C198" s="57" t="s">
        <v>237</v>
      </c>
      <c r="D198" s="65">
        <v>40</v>
      </c>
      <c r="E198" s="66" t="s">
        <v>248</v>
      </c>
      <c r="F198" s="67">
        <v>134.61</v>
      </c>
      <c r="G198" s="68"/>
      <c r="H198" s="61"/>
      <c r="I198" s="60" t="s">
        <v>39</v>
      </c>
      <c r="J198" s="62">
        <f t="shared" si="26"/>
        <v>1</v>
      </c>
      <c r="K198" s="63" t="s">
        <v>64</v>
      </c>
      <c r="L198" s="63" t="s">
        <v>7</v>
      </c>
      <c r="M198" s="45"/>
      <c r="N198" s="44"/>
      <c r="O198" s="44"/>
      <c r="P198" s="46"/>
      <c r="Q198" s="44"/>
      <c r="R198" s="44"/>
      <c r="S198" s="46"/>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7">
        <f t="shared" si="19"/>
        <v>5384.4</v>
      </c>
      <c r="BB198" s="48">
        <f t="shared" si="20"/>
        <v>5384.4</v>
      </c>
      <c r="BC198" s="43" t="str">
        <f t="shared" si="21"/>
        <v>INR  Five Thousand Three Hundred &amp; Eighty Four  and Paise Forty Only</v>
      </c>
      <c r="BD198" s="79">
        <v>119</v>
      </c>
      <c r="BE198" s="79">
        <f t="shared" si="25"/>
        <v>134.61</v>
      </c>
      <c r="BF198" s="79">
        <f t="shared" si="22"/>
        <v>4760</v>
      </c>
      <c r="BG198" s="79"/>
      <c r="HQ198" s="15"/>
      <c r="HR198" s="15"/>
      <c r="HS198" s="15"/>
      <c r="HT198" s="15"/>
      <c r="HU198" s="15"/>
    </row>
    <row r="199" spans="1:229" s="14" customFormat="1" ht="173.25" customHeight="1">
      <c r="A199" s="56">
        <v>187</v>
      </c>
      <c r="B199" s="64" t="s">
        <v>600</v>
      </c>
      <c r="C199" s="57" t="s">
        <v>238</v>
      </c>
      <c r="D199" s="65">
        <v>20</v>
      </c>
      <c r="E199" s="66" t="s">
        <v>248</v>
      </c>
      <c r="F199" s="67">
        <v>167.42</v>
      </c>
      <c r="G199" s="68"/>
      <c r="H199" s="61"/>
      <c r="I199" s="60" t="s">
        <v>39</v>
      </c>
      <c r="J199" s="62">
        <f t="shared" si="26"/>
        <v>1</v>
      </c>
      <c r="K199" s="63" t="s">
        <v>64</v>
      </c>
      <c r="L199" s="63" t="s">
        <v>7</v>
      </c>
      <c r="M199" s="45"/>
      <c r="N199" s="44"/>
      <c r="O199" s="44"/>
      <c r="P199" s="46"/>
      <c r="Q199" s="44"/>
      <c r="R199" s="44"/>
      <c r="S199" s="46"/>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7">
        <f t="shared" si="19"/>
        <v>3348.4</v>
      </c>
      <c r="BB199" s="48">
        <f t="shared" si="20"/>
        <v>3348.4</v>
      </c>
      <c r="BC199" s="43" t="str">
        <f t="shared" si="21"/>
        <v>INR  Three Thousand Three Hundred &amp; Forty Eight  and Paise Forty Only</v>
      </c>
      <c r="BD199" s="79">
        <v>148</v>
      </c>
      <c r="BE199" s="79">
        <f t="shared" si="25"/>
        <v>167.42</v>
      </c>
      <c r="BF199" s="79">
        <f t="shared" si="22"/>
        <v>2960</v>
      </c>
      <c r="BG199" s="79"/>
      <c r="HQ199" s="15"/>
      <c r="HR199" s="15"/>
      <c r="HS199" s="15"/>
      <c r="HT199" s="15"/>
      <c r="HU199" s="15"/>
    </row>
    <row r="200" spans="1:229" s="14" customFormat="1" ht="177.75" customHeight="1">
      <c r="A200" s="56">
        <v>188</v>
      </c>
      <c r="B200" s="64" t="s">
        <v>601</v>
      </c>
      <c r="C200" s="57" t="s">
        <v>239</v>
      </c>
      <c r="D200" s="65">
        <v>15</v>
      </c>
      <c r="E200" s="66" t="s">
        <v>248</v>
      </c>
      <c r="F200" s="67">
        <v>916.27</v>
      </c>
      <c r="G200" s="68"/>
      <c r="H200" s="61"/>
      <c r="I200" s="60" t="s">
        <v>39</v>
      </c>
      <c r="J200" s="62">
        <f t="shared" si="26"/>
        <v>1</v>
      </c>
      <c r="K200" s="63" t="s">
        <v>64</v>
      </c>
      <c r="L200" s="63" t="s">
        <v>7</v>
      </c>
      <c r="M200" s="45"/>
      <c r="N200" s="44"/>
      <c r="O200" s="44"/>
      <c r="P200" s="46"/>
      <c r="Q200" s="44"/>
      <c r="R200" s="44"/>
      <c r="S200" s="46"/>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7">
        <f t="shared" si="19"/>
        <v>13744.05</v>
      </c>
      <c r="BB200" s="48">
        <f t="shared" si="20"/>
        <v>13744.05</v>
      </c>
      <c r="BC200" s="43" t="str">
        <f t="shared" si="21"/>
        <v>INR  Thirteen Thousand Seven Hundred &amp; Forty Four  and Paise Five Only</v>
      </c>
      <c r="BD200" s="79">
        <v>810</v>
      </c>
      <c r="BE200" s="79">
        <f t="shared" si="25"/>
        <v>916.27</v>
      </c>
      <c r="BF200" s="79">
        <f t="shared" si="22"/>
        <v>12150</v>
      </c>
      <c r="BG200" s="79"/>
      <c r="HQ200" s="15"/>
      <c r="HR200" s="15"/>
      <c r="HS200" s="15"/>
      <c r="HT200" s="15"/>
      <c r="HU200" s="15"/>
    </row>
    <row r="201" spans="1:229" s="14" customFormat="1" ht="273" customHeight="1">
      <c r="A201" s="56">
        <v>189</v>
      </c>
      <c r="B201" s="64" t="s">
        <v>602</v>
      </c>
      <c r="C201" s="57" t="s">
        <v>240</v>
      </c>
      <c r="D201" s="65">
        <v>125.2</v>
      </c>
      <c r="E201" s="66" t="s">
        <v>247</v>
      </c>
      <c r="F201" s="67">
        <v>787.32</v>
      </c>
      <c r="G201" s="68"/>
      <c r="H201" s="61"/>
      <c r="I201" s="60" t="s">
        <v>39</v>
      </c>
      <c r="J201" s="62">
        <f t="shared" si="26"/>
        <v>1</v>
      </c>
      <c r="K201" s="63" t="s">
        <v>64</v>
      </c>
      <c r="L201" s="63" t="s">
        <v>7</v>
      </c>
      <c r="M201" s="45"/>
      <c r="N201" s="44"/>
      <c r="O201" s="44"/>
      <c r="P201" s="46"/>
      <c r="Q201" s="44"/>
      <c r="R201" s="44"/>
      <c r="S201" s="46"/>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7">
        <f t="shared" si="19"/>
        <v>98572.46</v>
      </c>
      <c r="BB201" s="48">
        <f t="shared" si="20"/>
        <v>98572.46</v>
      </c>
      <c r="BC201" s="43" t="str">
        <f t="shared" si="21"/>
        <v>INR  Ninety Eight Thousand Five Hundred &amp; Seventy Two  and Paise Forty Six Only</v>
      </c>
      <c r="BD201" s="79">
        <v>696</v>
      </c>
      <c r="BE201" s="79">
        <f t="shared" si="25"/>
        <v>787.32</v>
      </c>
      <c r="BF201" s="79">
        <f t="shared" si="22"/>
        <v>87139.2</v>
      </c>
      <c r="BG201" s="79"/>
      <c r="HQ201" s="15"/>
      <c r="HR201" s="15"/>
      <c r="HS201" s="15"/>
      <c r="HT201" s="15"/>
      <c r="HU201" s="15"/>
    </row>
    <row r="202" spans="1:229" s="14" customFormat="1" ht="279" customHeight="1">
      <c r="A202" s="56">
        <v>190</v>
      </c>
      <c r="B202" s="64" t="s">
        <v>603</v>
      </c>
      <c r="C202" s="57" t="s">
        <v>241</v>
      </c>
      <c r="D202" s="65">
        <v>85.2</v>
      </c>
      <c r="E202" s="66" t="s">
        <v>247</v>
      </c>
      <c r="F202" s="67">
        <v>1064.46</v>
      </c>
      <c r="G202" s="68"/>
      <c r="H202" s="61"/>
      <c r="I202" s="60" t="s">
        <v>39</v>
      </c>
      <c r="J202" s="62">
        <f t="shared" si="26"/>
        <v>1</v>
      </c>
      <c r="K202" s="63" t="s">
        <v>64</v>
      </c>
      <c r="L202" s="63" t="s">
        <v>7</v>
      </c>
      <c r="M202" s="45"/>
      <c r="N202" s="44"/>
      <c r="O202" s="44"/>
      <c r="P202" s="46"/>
      <c r="Q202" s="44"/>
      <c r="R202" s="44"/>
      <c r="S202" s="46"/>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7">
        <f t="shared" si="19"/>
        <v>90691.99</v>
      </c>
      <c r="BB202" s="48">
        <f t="shared" si="20"/>
        <v>90691.99</v>
      </c>
      <c r="BC202" s="43" t="str">
        <f t="shared" si="21"/>
        <v>INR  Ninety Thousand Six Hundred &amp; Ninety One  and Paise Ninety Nine Only</v>
      </c>
      <c r="BD202" s="79">
        <v>941</v>
      </c>
      <c r="BE202" s="79">
        <f t="shared" si="25"/>
        <v>1064.46</v>
      </c>
      <c r="BF202" s="79">
        <f t="shared" si="22"/>
        <v>80173.2</v>
      </c>
      <c r="BG202" s="79"/>
      <c r="HQ202" s="15"/>
      <c r="HR202" s="15"/>
      <c r="HS202" s="15"/>
      <c r="HT202" s="15"/>
      <c r="HU202" s="15"/>
    </row>
    <row r="203" spans="1:229" s="14" customFormat="1" ht="48.75" customHeight="1">
      <c r="A203" s="56">
        <v>191</v>
      </c>
      <c r="B203" s="64" t="s">
        <v>604</v>
      </c>
      <c r="C203" s="57" t="s">
        <v>242</v>
      </c>
      <c r="D203" s="65">
        <v>1</v>
      </c>
      <c r="E203" s="66" t="s">
        <v>605</v>
      </c>
      <c r="F203" s="67">
        <v>1955.84</v>
      </c>
      <c r="G203" s="68"/>
      <c r="H203" s="61"/>
      <c r="I203" s="60" t="s">
        <v>39</v>
      </c>
      <c r="J203" s="62">
        <f t="shared" si="26"/>
        <v>1</v>
      </c>
      <c r="K203" s="63" t="s">
        <v>64</v>
      </c>
      <c r="L203" s="63" t="s">
        <v>7</v>
      </c>
      <c r="M203" s="45"/>
      <c r="N203" s="44"/>
      <c r="O203" s="44"/>
      <c r="P203" s="46"/>
      <c r="Q203" s="44"/>
      <c r="R203" s="44"/>
      <c r="S203" s="46"/>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7">
        <f t="shared" si="19"/>
        <v>1955.84</v>
      </c>
      <c r="BB203" s="48">
        <f t="shared" si="20"/>
        <v>1955.84</v>
      </c>
      <c r="BC203" s="43" t="str">
        <f t="shared" si="21"/>
        <v>INR  One Thousand Nine Hundred &amp; Fifty Five  and Paise Eighty Four Only</v>
      </c>
      <c r="BD203" s="79">
        <v>1729</v>
      </c>
      <c r="BE203" s="79">
        <f t="shared" si="25"/>
        <v>1955.84</v>
      </c>
      <c r="BF203" s="79">
        <f t="shared" si="22"/>
        <v>1729</v>
      </c>
      <c r="BG203" s="79"/>
      <c r="HQ203" s="15"/>
      <c r="HR203" s="15"/>
      <c r="HS203" s="15"/>
      <c r="HT203" s="15"/>
      <c r="HU203" s="15"/>
    </row>
    <row r="204" spans="1:229" s="14" customFormat="1" ht="33.75" customHeight="1">
      <c r="A204" s="56">
        <v>192</v>
      </c>
      <c r="B204" s="64" t="s">
        <v>606</v>
      </c>
      <c r="C204" s="57" t="s">
        <v>243</v>
      </c>
      <c r="D204" s="65">
        <v>300</v>
      </c>
      <c r="E204" s="66" t="s">
        <v>249</v>
      </c>
      <c r="F204" s="67">
        <v>15.84</v>
      </c>
      <c r="G204" s="68"/>
      <c r="H204" s="61"/>
      <c r="I204" s="60" t="s">
        <v>39</v>
      </c>
      <c r="J204" s="62">
        <f t="shared" si="26"/>
        <v>1</v>
      </c>
      <c r="K204" s="63" t="s">
        <v>64</v>
      </c>
      <c r="L204" s="63" t="s">
        <v>7</v>
      </c>
      <c r="M204" s="45"/>
      <c r="N204" s="44"/>
      <c r="O204" s="44"/>
      <c r="P204" s="46"/>
      <c r="Q204" s="44"/>
      <c r="R204" s="44"/>
      <c r="S204" s="46"/>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7">
        <f t="shared" si="19"/>
        <v>4752</v>
      </c>
      <c r="BB204" s="48">
        <f t="shared" si="20"/>
        <v>4752</v>
      </c>
      <c r="BC204" s="43" t="str">
        <f t="shared" si="21"/>
        <v>INR  Four Thousand Seven Hundred &amp; Fifty Two  Only</v>
      </c>
      <c r="BD204" s="79">
        <v>14</v>
      </c>
      <c r="BE204" s="79">
        <f t="shared" si="25"/>
        <v>15.84</v>
      </c>
      <c r="BF204" s="79">
        <f t="shared" si="22"/>
        <v>4200</v>
      </c>
      <c r="BG204" s="79"/>
      <c r="HQ204" s="15"/>
      <c r="HR204" s="15"/>
      <c r="HS204" s="15"/>
      <c r="HT204" s="15"/>
      <c r="HU204" s="15"/>
    </row>
    <row r="205" spans="1:229" s="14" customFormat="1" ht="21.75" customHeight="1">
      <c r="A205" s="56">
        <v>193</v>
      </c>
      <c r="B205" s="64" t="s">
        <v>448</v>
      </c>
      <c r="C205" s="57" t="s">
        <v>244</v>
      </c>
      <c r="D205" s="65">
        <v>20</v>
      </c>
      <c r="E205" s="66" t="s">
        <v>450</v>
      </c>
      <c r="F205" s="67">
        <v>52.04</v>
      </c>
      <c r="G205" s="68"/>
      <c r="H205" s="61"/>
      <c r="I205" s="60" t="s">
        <v>39</v>
      </c>
      <c r="J205" s="62">
        <f t="shared" si="26"/>
        <v>1</v>
      </c>
      <c r="K205" s="63" t="s">
        <v>64</v>
      </c>
      <c r="L205" s="63" t="s">
        <v>7</v>
      </c>
      <c r="M205" s="45"/>
      <c r="N205" s="44"/>
      <c r="O205" s="44"/>
      <c r="P205" s="46"/>
      <c r="Q205" s="44"/>
      <c r="R205" s="44"/>
      <c r="S205" s="46"/>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7">
        <f t="shared" si="19"/>
        <v>1040.8</v>
      </c>
      <c r="BB205" s="48">
        <f t="shared" si="20"/>
        <v>1040.8</v>
      </c>
      <c r="BC205" s="43" t="str">
        <f t="shared" si="21"/>
        <v>INR  One Thousand  &amp;Forty  and Paise Eighty Only</v>
      </c>
      <c r="BD205" s="79">
        <v>46</v>
      </c>
      <c r="BE205" s="79">
        <f t="shared" si="25"/>
        <v>52.04</v>
      </c>
      <c r="BF205" s="79">
        <f t="shared" si="22"/>
        <v>920</v>
      </c>
      <c r="BG205" s="79"/>
      <c r="HQ205" s="15"/>
      <c r="HR205" s="15"/>
      <c r="HS205" s="15"/>
      <c r="HT205" s="15"/>
      <c r="HU205" s="15"/>
    </row>
    <row r="206" spans="1:229" s="14" customFormat="1" ht="60.75" customHeight="1">
      <c r="A206" s="56">
        <v>194</v>
      </c>
      <c r="B206" s="64" t="s">
        <v>607</v>
      </c>
      <c r="C206" s="57" t="s">
        <v>245</v>
      </c>
      <c r="D206" s="65">
        <v>842.4</v>
      </c>
      <c r="E206" s="66" t="s">
        <v>248</v>
      </c>
      <c r="F206" s="67">
        <v>14.71</v>
      </c>
      <c r="G206" s="68"/>
      <c r="H206" s="61"/>
      <c r="I206" s="60" t="s">
        <v>39</v>
      </c>
      <c r="J206" s="62">
        <f t="shared" si="26"/>
        <v>1</v>
      </c>
      <c r="K206" s="63" t="s">
        <v>64</v>
      </c>
      <c r="L206" s="63" t="s">
        <v>7</v>
      </c>
      <c r="M206" s="45"/>
      <c r="N206" s="44"/>
      <c r="O206" s="44"/>
      <c r="P206" s="46"/>
      <c r="Q206" s="44"/>
      <c r="R206" s="44"/>
      <c r="S206" s="46"/>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7">
        <f t="shared" si="19"/>
        <v>12391.7</v>
      </c>
      <c r="BB206" s="48">
        <f t="shared" si="20"/>
        <v>12391.7</v>
      </c>
      <c r="BC206" s="43" t="str">
        <f t="shared" si="21"/>
        <v>INR  Twelve Thousand Three Hundred &amp; Ninety One  and Paise Seventy Only</v>
      </c>
      <c r="BD206" s="79">
        <v>13</v>
      </c>
      <c r="BE206" s="79">
        <f t="shared" si="25"/>
        <v>14.71</v>
      </c>
      <c r="BF206" s="79">
        <f t="shared" si="22"/>
        <v>10951.2</v>
      </c>
      <c r="BG206" s="79"/>
      <c r="HQ206" s="15"/>
      <c r="HR206" s="15"/>
      <c r="HS206" s="15"/>
      <c r="HT206" s="15"/>
      <c r="HU206" s="15"/>
    </row>
    <row r="207" spans="1:229" s="14" customFormat="1" ht="63.75" customHeight="1">
      <c r="A207" s="56">
        <v>195</v>
      </c>
      <c r="B207" s="64" t="s">
        <v>608</v>
      </c>
      <c r="C207" s="57" t="s">
        <v>255</v>
      </c>
      <c r="D207" s="65">
        <v>222.5</v>
      </c>
      <c r="E207" s="66" t="s">
        <v>248</v>
      </c>
      <c r="F207" s="67">
        <v>16.97</v>
      </c>
      <c r="G207" s="68"/>
      <c r="H207" s="61"/>
      <c r="I207" s="60" t="s">
        <v>39</v>
      </c>
      <c r="J207" s="62">
        <f t="shared" si="26"/>
        <v>1</v>
      </c>
      <c r="K207" s="63" t="s">
        <v>64</v>
      </c>
      <c r="L207" s="63" t="s">
        <v>7</v>
      </c>
      <c r="M207" s="45"/>
      <c r="N207" s="44"/>
      <c r="O207" s="44"/>
      <c r="P207" s="46"/>
      <c r="Q207" s="44"/>
      <c r="R207" s="44"/>
      <c r="S207" s="46"/>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7">
        <f aca="true" t="shared" si="27" ref="BA207:BA270">total_amount_ba($B$2,$D$2,D207,F207,J207,K207,M207)</f>
        <v>3775.83</v>
      </c>
      <c r="BB207" s="48">
        <f aca="true" t="shared" si="28" ref="BB207:BB270">BA207+SUM(N207:AZ207)</f>
        <v>3775.83</v>
      </c>
      <c r="BC207" s="43" t="str">
        <f aca="true" t="shared" si="29" ref="BC207:BC270">SpellNumber(L207,BB207)</f>
        <v>INR  Three Thousand Seven Hundred &amp; Seventy Five  and Paise Eighty Three Only</v>
      </c>
      <c r="BD207" s="79">
        <v>15</v>
      </c>
      <c r="BE207" s="79">
        <f t="shared" si="25"/>
        <v>16.97</v>
      </c>
      <c r="BF207" s="79">
        <f aca="true" t="shared" si="30" ref="BF207:BF270">D207*BD207</f>
        <v>3337.5</v>
      </c>
      <c r="BG207" s="79"/>
      <c r="HQ207" s="15"/>
      <c r="HR207" s="15"/>
      <c r="HS207" s="15"/>
      <c r="HT207" s="15"/>
      <c r="HU207" s="15"/>
    </row>
    <row r="208" spans="1:229" s="14" customFormat="1" ht="47.25" customHeight="1">
      <c r="A208" s="56">
        <v>196</v>
      </c>
      <c r="B208" s="64" t="s">
        <v>609</v>
      </c>
      <c r="C208" s="57" t="s">
        <v>256</v>
      </c>
      <c r="D208" s="65">
        <v>140.4</v>
      </c>
      <c r="E208" s="66" t="s">
        <v>247</v>
      </c>
      <c r="F208" s="67">
        <v>450.22</v>
      </c>
      <c r="G208" s="68"/>
      <c r="H208" s="61"/>
      <c r="I208" s="60" t="s">
        <v>39</v>
      </c>
      <c r="J208" s="62">
        <f t="shared" si="26"/>
        <v>1</v>
      </c>
      <c r="K208" s="63" t="s">
        <v>64</v>
      </c>
      <c r="L208" s="63" t="s">
        <v>7</v>
      </c>
      <c r="M208" s="45"/>
      <c r="N208" s="44"/>
      <c r="O208" s="44"/>
      <c r="P208" s="46"/>
      <c r="Q208" s="44"/>
      <c r="R208" s="44"/>
      <c r="S208" s="46"/>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7">
        <f t="shared" si="27"/>
        <v>63210.89</v>
      </c>
      <c r="BB208" s="48">
        <f t="shared" si="28"/>
        <v>63210.89</v>
      </c>
      <c r="BC208" s="43" t="str">
        <f t="shared" si="29"/>
        <v>INR  Sixty Three Thousand Two Hundred &amp; Ten  and Paise Eighty Nine Only</v>
      </c>
      <c r="BD208" s="79">
        <v>398</v>
      </c>
      <c r="BE208" s="79">
        <f t="shared" si="25"/>
        <v>450.22</v>
      </c>
      <c r="BF208" s="79">
        <f t="shared" si="30"/>
        <v>55879.2</v>
      </c>
      <c r="BG208" s="79"/>
      <c r="HQ208" s="15"/>
      <c r="HR208" s="15"/>
      <c r="HS208" s="15"/>
      <c r="HT208" s="15"/>
      <c r="HU208" s="15"/>
    </row>
    <row r="209" spans="1:229" s="14" customFormat="1" ht="61.5" customHeight="1">
      <c r="A209" s="56">
        <v>197</v>
      </c>
      <c r="B209" s="64" t="s">
        <v>610</v>
      </c>
      <c r="C209" s="57" t="s">
        <v>257</v>
      </c>
      <c r="D209" s="65">
        <v>15.2</v>
      </c>
      <c r="E209" s="66" t="s">
        <v>247</v>
      </c>
      <c r="F209" s="67">
        <v>3659.43</v>
      </c>
      <c r="G209" s="68"/>
      <c r="H209" s="61"/>
      <c r="I209" s="60" t="s">
        <v>39</v>
      </c>
      <c r="J209" s="62">
        <f t="shared" si="26"/>
        <v>1</v>
      </c>
      <c r="K209" s="63" t="s">
        <v>64</v>
      </c>
      <c r="L209" s="63" t="s">
        <v>7</v>
      </c>
      <c r="M209" s="45"/>
      <c r="N209" s="44"/>
      <c r="O209" s="44"/>
      <c r="P209" s="46"/>
      <c r="Q209" s="44"/>
      <c r="R209" s="44"/>
      <c r="S209" s="46"/>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7">
        <f t="shared" si="27"/>
        <v>55623.34</v>
      </c>
      <c r="BB209" s="48">
        <f t="shared" si="28"/>
        <v>55623.34</v>
      </c>
      <c r="BC209" s="43" t="str">
        <f t="shared" si="29"/>
        <v>INR  Fifty Five Thousand Six Hundred &amp; Twenty Three  and Paise Thirty Four Only</v>
      </c>
      <c r="BD209" s="79">
        <v>3235</v>
      </c>
      <c r="BE209" s="79">
        <f t="shared" si="25"/>
        <v>3659.43</v>
      </c>
      <c r="BF209" s="79">
        <f t="shared" si="30"/>
        <v>49172</v>
      </c>
      <c r="BG209" s="79"/>
      <c r="HQ209" s="15"/>
      <c r="HR209" s="15"/>
      <c r="HS209" s="15"/>
      <c r="HT209" s="15"/>
      <c r="HU209" s="15"/>
    </row>
    <row r="210" spans="1:229" s="14" customFormat="1" ht="229.5" customHeight="1">
      <c r="A210" s="56">
        <v>198</v>
      </c>
      <c r="B210" s="64" t="s">
        <v>611</v>
      </c>
      <c r="C210" s="57" t="s">
        <v>258</v>
      </c>
      <c r="D210" s="65">
        <v>205</v>
      </c>
      <c r="E210" s="66" t="s">
        <v>248</v>
      </c>
      <c r="F210" s="67">
        <v>200.22</v>
      </c>
      <c r="G210" s="68"/>
      <c r="H210" s="61"/>
      <c r="I210" s="60" t="s">
        <v>39</v>
      </c>
      <c r="J210" s="62">
        <f t="shared" si="26"/>
        <v>1</v>
      </c>
      <c r="K210" s="63" t="s">
        <v>64</v>
      </c>
      <c r="L210" s="63" t="s">
        <v>7</v>
      </c>
      <c r="M210" s="45"/>
      <c r="N210" s="44"/>
      <c r="O210" s="44"/>
      <c r="P210" s="46"/>
      <c r="Q210" s="44"/>
      <c r="R210" s="44"/>
      <c r="S210" s="46"/>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7">
        <f t="shared" si="27"/>
        <v>41045.1</v>
      </c>
      <c r="BB210" s="48">
        <f t="shared" si="28"/>
        <v>41045.1</v>
      </c>
      <c r="BC210" s="43" t="str">
        <f t="shared" si="29"/>
        <v>INR  Forty One Thousand  &amp;Forty Five  and Paise Ten Only</v>
      </c>
      <c r="BD210" s="79">
        <v>177</v>
      </c>
      <c r="BE210" s="79">
        <f t="shared" si="25"/>
        <v>200.22</v>
      </c>
      <c r="BF210" s="79">
        <f t="shared" si="30"/>
        <v>36285</v>
      </c>
      <c r="BG210" s="79"/>
      <c r="HQ210" s="15"/>
      <c r="HR210" s="15"/>
      <c r="HS210" s="15"/>
      <c r="HT210" s="15"/>
      <c r="HU210" s="15"/>
    </row>
    <row r="211" spans="1:229" s="14" customFormat="1" ht="212.25" customHeight="1">
      <c r="A211" s="56">
        <v>199</v>
      </c>
      <c r="B211" s="64" t="s">
        <v>612</v>
      </c>
      <c r="C211" s="57" t="s">
        <v>259</v>
      </c>
      <c r="D211" s="65">
        <v>150</v>
      </c>
      <c r="E211" s="66" t="s">
        <v>248</v>
      </c>
      <c r="F211" s="67">
        <v>266.96</v>
      </c>
      <c r="G211" s="68"/>
      <c r="H211" s="61"/>
      <c r="I211" s="60" t="s">
        <v>39</v>
      </c>
      <c r="J211" s="62">
        <f t="shared" si="26"/>
        <v>1</v>
      </c>
      <c r="K211" s="63" t="s">
        <v>64</v>
      </c>
      <c r="L211" s="63" t="s">
        <v>7</v>
      </c>
      <c r="M211" s="45"/>
      <c r="N211" s="44"/>
      <c r="O211" s="44"/>
      <c r="P211" s="46"/>
      <c r="Q211" s="44"/>
      <c r="R211" s="44"/>
      <c r="S211" s="46"/>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7">
        <f t="shared" si="27"/>
        <v>40044</v>
      </c>
      <c r="BB211" s="48">
        <f t="shared" si="28"/>
        <v>40044</v>
      </c>
      <c r="BC211" s="43" t="str">
        <f t="shared" si="29"/>
        <v>INR  Forty Thousand  &amp;Forty Four  Only</v>
      </c>
      <c r="BD211" s="79">
        <v>236</v>
      </c>
      <c r="BE211" s="79">
        <f t="shared" si="25"/>
        <v>266.96</v>
      </c>
      <c r="BF211" s="79">
        <f t="shared" si="30"/>
        <v>35400</v>
      </c>
      <c r="BG211" s="79"/>
      <c r="HQ211" s="15"/>
      <c r="HR211" s="15"/>
      <c r="HS211" s="15"/>
      <c r="HT211" s="15"/>
      <c r="HU211" s="15"/>
    </row>
    <row r="212" spans="1:229" s="14" customFormat="1" ht="214.5" customHeight="1">
      <c r="A212" s="56">
        <v>200</v>
      </c>
      <c r="B212" s="64" t="s">
        <v>613</v>
      </c>
      <c r="C212" s="57" t="s">
        <v>260</v>
      </c>
      <c r="D212" s="65">
        <v>115</v>
      </c>
      <c r="E212" s="66" t="s">
        <v>248</v>
      </c>
      <c r="F212" s="67">
        <v>330.31</v>
      </c>
      <c r="G212" s="68"/>
      <c r="H212" s="61"/>
      <c r="I212" s="60" t="s">
        <v>39</v>
      </c>
      <c r="J212" s="62">
        <f t="shared" si="26"/>
        <v>1</v>
      </c>
      <c r="K212" s="63" t="s">
        <v>64</v>
      </c>
      <c r="L212" s="63" t="s">
        <v>7</v>
      </c>
      <c r="M212" s="45"/>
      <c r="N212" s="44"/>
      <c r="O212" s="44"/>
      <c r="P212" s="46"/>
      <c r="Q212" s="44"/>
      <c r="R212" s="44"/>
      <c r="S212" s="46"/>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7">
        <f t="shared" si="27"/>
        <v>37985.65</v>
      </c>
      <c r="BB212" s="48">
        <f t="shared" si="28"/>
        <v>37985.65</v>
      </c>
      <c r="BC212" s="43" t="str">
        <f t="shared" si="29"/>
        <v>INR  Thirty Seven Thousand Nine Hundred &amp; Eighty Five  and Paise Sixty Five Only</v>
      </c>
      <c r="BD212" s="79">
        <v>292</v>
      </c>
      <c r="BE212" s="79">
        <f t="shared" si="25"/>
        <v>330.31</v>
      </c>
      <c r="BF212" s="79">
        <f t="shared" si="30"/>
        <v>33580</v>
      </c>
      <c r="BG212" s="79"/>
      <c r="HQ212" s="15"/>
      <c r="HR212" s="15"/>
      <c r="HS212" s="15"/>
      <c r="HT212" s="15"/>
      <c r="HU212" s="15"/>
    </row>
    <row r="213" spans="1:229" s="14" customFormat="1" ht="215.25" customHeight="1">
      <c r="A213" s="56">
        <v>201</v>
      </c>
      <c r="B213" s="64" t="s">
        <v>614</v>
      </c>
      <c r="C213" s="57" t="s">
        <v>261</v>
      </c>
      <c r="D213" s="65">
        <v>150</v>
      </c>
      <c r="E213" s="66" t="s">
        <v>248</v>
      </c>
      <c r="F213" s="67">
        <v>178.73</v>
      </c>
      <c r="G213" s="68"/>
      <c r="H213" s="61"/>
      <c r="I213" s="60" t="s">
        <v>39</v>
      </c>
      <c r="J213" s="62">
        <f t="shared" si="26"/>
        <v>1</v>
      </c>
      <c r="K213" s="63" t="s">
        <v>64</v>
      </c>
      <c r="L213" s="63" t="s">
        <v>7</v>
      </c>
      <c r="M213" s="45"/>
      <c r="N213" s="44"/>
      <c r="O213" s="44"/>
      <c r="P213" s="46"/>
      <c r="Q213" s="44"/>
      <c r="R213" s="44"/>
      <c r="S213" s="46"/>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7">
        <f t="shared" si="27"/>
        <v>26809.5</v>
      </c>
      <c r="BB213" s="48">
        <f t="shared" si="28"/>
        <v>26809.5</v>
      </c>
      <c r="BC213" s="43" t="str">
        <f t="shared" si="29"/>
        <v>INR  Twenty Six Thousand Eight Hundred &amp; Nine  and Paise Fifty Only</v>
      </c>
      <c r="BD213" s="79">
        <v>158</v>
      </c>
      <c r="BE213" s="79">
        <f t="shared" si="25"/>
        <v>178.73</v>
      </c>
      <c r="BF213" s="79">
        <f t="shared" si="30"/>
        <v>23700</v>
      </c>
      <c r="BG213" s="79"/>
      <c r="HQ213" s="15"/>
      <c r="HR213" s="15"/>
      <c r="HS213" s="15"/>
      <c r="HT213" s="15"/>
      <c r="HU213" s="15"/>
    </row>
    <row r="214" spans="1:229" s="14" customFormat="1" ht="218.25" customHeight="1">
      <c r="A214" s="56">
        <v>202</v>
      </c>
      <c r="B214" s="64" t="s">
        <v>615</v>
      </c>
      <c r="C214" s="57" t="s">
        <v>262</v>
      </c>
      <c r="D214" s="65">
        <v>95</v>
      </c>
      <c r="E214" s="66" t="s">
        <v>248</v>
      </c>
      <c r="F214" s="67">
        <v>231.9</v>
      </c>
      <c r="G214" s="68"/>
      <c r="H214" s="61"/>
      <c r="I214" s="60" t="s">
        <v>39</v>
      </c>
      <c r="J214" s="62">
        <f t="shared" si="26"/>
        <v>1</v>
      </c>
      <c r="K214" s="63" t="s">
        <v>64</v>
      </c>
      <c r="L214" s="63" t="s">
        <v>7</v>
      </c>
      <c r="M214" s="45"/>
      <c r="N214" s="44"/>
      <c r="O214" s="44"/>
      <c r="P214" s="46"/>
      <c r="Q214" s="44"/>
      <c r="R214" s="44"/>
      <c r="S214" s="46"/>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7">
        <f t="shared" si="27"/>
        <v>22030.5</v>
      </c>
      <c r="BB214" s="48">
        <f t="shared" si="28"/>
        <v>22030.5</v>
      </c>
      <c r="BC214" s="43" t="str">
        <f t="shared" si="29"/>
        <v>INR  Twenty Two Thousand  &amp;Thirty  and Paise Fifty Only</v>
      </c>
      <c r="BD214" s="79">
        <v>205</v>
      </c>
      <c r="BE214" s="79">
        <f t="shared" si="25"/>
        <v>231.9</v>
      </c>
      <c r="BF214" s="79">
        <f t="shared" si="30"/>
        <v>19475</v>
      </c>
      <c r="BG214" s="79"/>
      <c r="HQ214" s="15"/>
      <c r="HR214" s="15"/>
      <c r="HS214" s="15"/>
      <c r="HT214" s="15"/>
      <c r="HU214" s="15"/>
    </row>
    <row r="215" spans="1:229" s="14" customFormat="1" ht="34.5" customHeight="1">
      <c r="A215" s="56">
        <v>203</v>
      </c>
      <c r="B215" s="64" t="s">
        <v>616</v>
      </c>
      <c r="C215" s="57" t="s">
        <v>263</v>
      </c>
      <c r="D215" s="65">
        <v>39</v>
      </c>
      <c r="E215" s="66" t="s">
        <v>249</v>
      </c>
      <c r="F215" s="67">
        <v>202.48</v>
      </c>
      <c r="G215" s="68"/>
      <c r="H215" s="61"/>
      <c r="I215" s="60" t="s">
        <v>39</v>
      </c>
      <c r="J215" s="62">
        <f t="shared" si="26"/>
        <v>1</v>
      </c>
      <c r="K215" s="63" t="s">
        <v>64</v>
      </c>
      <c r="L215" s="63" t="s">
        <v>7</v>
      </c>
      <c r="M215" s="45"/>
      <c r="N215" s="44"/>
      <c r="O215" s="44"/>
      <c r="P215" s="46"/>
      <c r="Q215" s="44"/>
      <c r="R215" s="44"/>
      <c r="S215" s="46"/>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7">
        <f t="shared" si="27"/>
        <v>7896.72</v>
      </c>
      <c r="BB215" s="48">
        <f t="shared" si="28"/>
        <v>7896.72</v>
      </c>
      <c r="BC215" s="43" t="str">
        <f t="shared" si="29"/>
        <v>INR  Seven Thousand Eight Hundred &amp; Ninety Six  and Paise Seventy Two Only</v>
      </c>
      <c r="BD215" s="79">
        <v>179</v>
      </c>
      <c r="BE215" s="79">
        <f t="shared" si="25"/>
        <v>202.48</v>
      </c>
      <c r="BF215" s="79">
        <f t="shared" si="30"/>
        <v>6981</v>
      </c>
      <c r="BG215" s="79"/>
      <c r="HQ215" s="15"/>
      <c r="HR215" s="15"/>
      <c r="HS215" s="15"/>
      <c r="HT215" s="15"/>
      <c r="HU215" s="15"/>
    </row>
    <row r="216" spans="1:229" s="14" customFormat="1" ht="59.25" customHeight="1">
      <c r="A216" s="56">
        <v>204</v>
      </c>
      <c r="B216" s="64" t="s">
        <v>451</v>
      </c>
      <c r="C216" s="57" t="s">
        <v>264</v>
      </c>
      <c r="D216" s="65">
        <v>36</v>
      </c>
      <c r="E216" s="66" t="s">
        <v>249</v>
      </c>
      <c r="F216" s="67">
        <v>1861.96</v>
      </c>
      <c r="G216" s="68"/>
      <c r="H216" s="61"/>
      <c r="I216" s="60" t="s">
        <v>39</v>
      </c>
      <c r="J216" s="62">
        <f t="shared" si="26"/>
        <v>1</v>
      </c>
      <c r="K216" s="63" t="s">
        <v>64</v>
      </c>
      <c r="L216" s="63" t="s">
        <v>7</v>
      </c>
      <c r="M216" s="45"/>
      <c r="N216" s="44"/>
      <c r="O216" s="44"/>
      <c r="P216" s="46"/>
      <c r="Q216" s="44"/>
      <c r="R216" s="44"/>
      <c r="S216" s="46"/>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7">
        <f t="shared" si="27"/>
        <v>67030.56</v>
      </c>
      <c r="BB216" s="48">
        <f t="shared" si="28"/>
        <v>67030.56</v>
      </c>
      <c r="BC216" s="43" t="str">
        <f t="shared" si="29"/>
        <v>INR  Sixty Seven Thousand  &amp;Thirty  and Paise Fifty Six Only</v>
      </c>
      <c r="BD216" s="79">
        <v>1646</v>
      </c>
      <c r="BE216" s="79">
        <f t="shared" si="25"/>
        <v>1861.96</v>
      </c>
      <c r="BF216" s="79">
        <f t="shared" si="30"/>
        <v>59256</v>
      </c>
      <c r="BG216" s="79"/>
      <c r="HQ216" s="15"/>
      <c r="HR216" s="15"/>
      <c r="HS216" s="15"/>
      <c r="HT216" s="15"/>
      <c r="HU216" s="15"/>
    </row>
    <row r="217" spans="1:229" s="14" customFormat="1" ht="63" customHeight="1">
      <c r="A217" s="56">
        <v>205</v>
      </c>
      <c r="B217" s="64" t="s">
        <v>452</v>
      </c>
      <c r="C217" s="57" t="s">
        <v>265</v>
      </c>
      <c r="D217" s="65">
        <v>21</v>
      </c>
      <c r="E217" s="66" t="s">
        <v>249</v>
      </c>
      <c r="F217" s="67">
        <v>1423.05</v>
      </c>
      <c r="G217" s="68"/>
      <c r="H217" s="61"/>
      <c r="I217" s="60" t="s">
        <v>39</v>
      </c>
      <c r="J217" s="62">
        <f t="shared" si="26"/>
        <v>1</v>
      </c>
      <c r="K217" s="63" t="s">
        <v>64</v>
      </c>
      <c r="L217" s="63" t="s">
        <v>7</v>
      </c>
      <c r="M217" s="45"/>
      <c r="N217" s="44"/>
      <c r="O217" s="44"/>
      <c r="P217" s="46"/>
      <c r="Q217" s="44"/>
      <c r="R217" s="44"/>
      <c r="S217" s="46"/>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7">
        <f t="shared" si="27"/>
        <v>29884.05</v>
      </c>
      <c r="BB217" s="48">
        <f t="shared" si="28"/>
        <v>29884.05</v>
      </c>
      <c r="BC217" s="43" t="str">
        <f t="shared" si="29"/>
        <v>INR  Twenty Nine Thousand Eight Hundred &amp; Eighty Four  and Paise Five Only</v>
      </c>
      <c r="BD217" s="79">
        <v>1258</v>
      </c>
      <c r="BE217" s="79">
        <f t="shared" si="25"/>
        <v>1423.05</v>
      </c>
      <c r="BF217" s="79">
        <f t="shared" si="30"/>
        <v>26418</v>
      </c>
      <c r="BG217" s="79"/>
      <c r="HQ217" s="15"/>
      <c r="HR217" s="15"/>
      <c r="HS217" s="15"/>
      <c r="HT217" s="15"/>
      <c r="HU217" s="15"/>
    </row>
    <row r="218" spans="1:229" s="14" customFormat="1" ht="48" customHeight="1">
      <c r="A218" s="56">
        <v>206</v>
      </c>
      <c r="B218" s="64" t="s">
        <v>617</v>
      </c>
      <c r="C218" s="57" t="s">
        <v>266</v>
      </c>
      <c r="D218" s="65">
        <v>135</v>
      </c>
      <c r="E218" s="66" t="s">
        <v>249</v>
      </c>
      <c r="F218" s="67">
        <v>174.2</v>
      </c>
      <c r="G218" s="68"/>
      <c r="H218" s="61"/>
      <c r="I218" s="60" t="s">
        <v>39</v>
      </c>
      <c r="J218" s="62">
        <f t="shared" si="26"/>
        <v>1</v>
      </c>
      <c r="K218" s="63" t="s">
        <v>64</v>
      </c>
      <c r="L218" s="63" t="s">
        <v>7</v>
      </c>
      <c r="M218" s="45"/>
      <c r="N218" s="44"/>
      <c r="O218" s="44"/>
      <c r="P218" s="46"/>
      <c r="Q218" s="44"/>
      <c r="R218" s="44"/>
      <c r="S218" s="46"/>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7">
        <f t="shared" si="27"/>
        <v>23517</v>
      </c>
      <c r="BB218" s="48">
        <f t="shared" si="28"/>
        <v>23517</v>
      </c>
      <c r="BC218" s="43" t="str">
        <f t="shared" si="29"/>
        <v>INR  Twenty Three Thousand Five Hundred &amp; Seventeen  Only</v>
      </c>
      <c r="BD218" s="79">
        <v>154</v>
      </c>
      <c r="BE218" s="79">
        <f t="shared" si="25"/>
        <v>174.2</v>
      </c>
      <c r="BF218" s="79">
        <f t="shared" si="30"/>
        <v>20790</v>
      </c>
      <c r="BG218" s="79"/>
      <c r="HQ218" s="15"/>
      <c r="HR218" s="15"/>
      <c r="HS218" s="15"/>
      <c r="HT218" s="15"/>
      <c r="HU218" s="15"/>
    </row>
    <row r="219" spans="1:229" s="14" customFormat="1" ht="48" customHeight="1">
      <c r="A219" s="56">
        <v>207</v>
      </c>
      <c r="B219" s="64" t="s">
        <v>618</v>
      </c>
      <c r="C219" s="57" t="s">
        <v>267</v>
      </c>
      <c r="D219" s="65">
        <v>95</v>
      </c>
      <c r="E219" s="66" t="s">
        <v>249</v>
      </c>
      <c r="F219" s="67">
        <v>921.93</v>
      </c>
      <c r="G219" s="68"/>
      <c r="H219" s="61"/>
      <c r="I219" s="60" t="s">
        <v>39</v>
      </c>
      <c r="J219" s="62">
        <f t="shared" si="26"/>
        <v>1</v>
      </c>
      <c r="K219" s="63" t="s">
        <v>64</v>
      </c>
      <c r="L219" s="63" t="s">
        <v>7</v>
      </c>
      <c r="M219" s="45"/>
      <c r="N219" s="44"/>
      <c r="O219" s="44"/>
      <c r="P219" s="46"/>
      <c r="Q219" s="44"/>
      <c r="R219" s="44"/>
      <c r="S219" s="46"/>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7">
        <f t="shared" si="27"/>
        <v>87583.35</v>
      </c>
      <c r="BB219" s="48">
        <f t="shared" si="28"/>
        <v>87583.35</v>
      </c>
      <c r="BC219" s="43" t="str">
        <f t="shared" si="29"/>
        <v>INR  Eighty Seven Thousand Five Hundred &amp; Eighty Three  and Paise Thirty Five Only</v>
      </c>
      <c r="BD219" s="79">
        <v>815</v>
      </c>
      <c r="BE219" s="79">
        <f t="shared" si="25"/>
        <v>921.93</v>
      </c>
      <c r="BF219" s="79">
        <f t="shared" si="30"/>
        <v>77425</v>
      </c>
      <c r="BG219" s="79"/>
      <c r="HQ219" s="15"/>
      <c r="HR219" s="15"/>
      <c r="HS219" s="15"/>
      <c r="HT219" s="15"/>
      <c r="HU219" s="15"/>
    </row>
    <row r="220" spans="1:229" s="14" customFormat="1" ht="76.5" customHeight="1">
      <c r="A220" s="56">
        <v>208</v>
      </c>
      <c r="B220" s="64" t="s">
        <v>619</v>
      </c>
      <c r="C220" s="57" t="s">
        <v>268</v>
      </c>
      <c r="D220" s="65">
        <v>15</v>
      </c>
      <c r="E220" s="66" t="s">
        <v>249</v>
      </c>
      <c r="F220" s="67">
        <v>1100.66</v>
      </c>
      <c r="G220" s="68"/>
      <c r="H220" s="61"/>
      <c r="I220" s="60" t="s">
        <v>39</v>
      </c>
      <c r="J220" s="62">
        <f t="shared" si="26"/>
        <v>1</v>
      </c>
      <c r="K220" s="63" t="s">
        <v>64</v>
      </c>
      <c r="L220" s="63" t="s">
        <v>7</v>
      </c>
      <c r="M220" s="45"/>
      <c r="N220" s="44"/>
      <c r="O220" s="44"/>
      <c r="P220" s="46"/>
      <c r="Q220" s="44"/>
      <c r="R220" s="44"/>
      <c r="S220" s="46"/>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7">
        <f t="shared" si="27"/>
        <v>16509.9</v>
      </c>
      <c r="BB220" s="48">
        <f t="shared" si="28"/>
        <v>16509.9</v>
      </c>
      <c r="BC220" s="43" t="str">
        <f t="shared" si="29"/>
        <v>INR  Sixteen Thousand Five Hundred &amp; Nine  and Paise Ninety Only</v>
      </c>
      <c r="BD220" s="79">
        <v>973</v>
      </c>
      <c r="BE220" s="79">
        <f t="shared" si="25"/>
        <v>1100.66</v>
      </c>
      <c r="BF220" s="79">
        <f t="shared" si="30"/>
        <v>14595</v>
      </c>
      <c r="BG220" s="79"/>
      <c r="HQ220" s="15"/>
      <c r="HR220" s="15"/>
      <c r="HS220" s="15"/>
      <c r="HT220" s="15"/>
      <c r="HU220" s="15"/>
    </row>
    <row r="221" spans="1:229" s="14" customFormat="1" ht="49.5" customHeight="1">
      <c r="A221" s="56">
        <v>209</v>
      </c>
      <c r="B221" s="64" t="s">
        <v>449</v>
      </c>
      <c r="C221" s="57" t="s">
        <v>269</v>
      </c>
      <c r="D221" s="65">
        <v>15</v>
      </c>
      <c r="E221" s="66" t="s">
        <v>249</v>
      </c>
      <c r="F221" s="67">
        <v>1148.17</v>
      </c>
      <c r="G221" s="68"/>
      <c r="H221" s="61"/>
      <c r="I221" s="60" t="s">
        <v>39</v>
      </c>
      <c r="J221" s="62">
        <f t="shared" si="26"/>
        <v>1</v>
      </c>
      <c r="K221" s="63" t="s">
        <v>64</v>
      </c>
      <c r="L221" s="63" t="s">
        <v>7</v>
      </c>
      <c r="M221" s="45"/>
      <c r="N221" s="44"/>
      <c r="O221" s="44"/>
      <c r="P221" s="46"/>
      <c r="Q221" s="44"/>
      <c r="R221" s="44"/>
      <c r="S221" s="46"/>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7">
        <f t="shared" si="27"/>
        <v>17222.55</v>
      </c>
      <c r="BB221" s="48">
        <f t="shared" si="28"/>
        <v>17222.55</v>
      </c>
      <c r="BC221" s="43" t="str">
        <f t="shared" si="29"/>
        <v>INR  Seventeen Thousand Two Hundred &amp; Twenty Two  and Paise Fifty Five Only</v>
      </c>
      <c r="BD221" s="79">
        <v>1015</v>
      </c>
      <c r="BE221" s="79">
        <f t="shared" si="25"/>
        <v>1148.17</v>
      </c>
      <c r="BF221" s="79">
        <f t="shared" si="30"/>
        <v>15225</v>
      </c>
      <c r="BG221" s="79"/>
      <c r="HQ221" s="15"/>
      <c r="HR221" s="15"/>
      <c r="HS221" s="15"/>
      <c r="HT221" s="15"/>
      <c r="HU221" s="15"/>
    </row>
    <row r="222" spans="1:229" s="14" customFormat="1" ht="46.5" customHeight="1">
      <c r="A222" s="56">
        <v>210</v>
      </c>
      <c r="B222" s="64" t="s">
        <v>620</v>
      </c>
      <c r="C222" s="57" t="s">
        <v>270</v>
      </c>
      <c r="D222" s="65">
        <v>67</v>
      </c>
      <c r="E222" s="66" t="s">
        <v>249</v>
      </c>
      <c r="F222" s="67">
        <v>102.94</v>
      </c>
      <c r="G222" s="68"/>
      <c r="H222" s="61"/>
      <c r="I222" s="60" t="s">
        <v>39</v>
      </c>
      <c r="J222" s="62">
        <f t="shared" si="26"/>
        <v>1</v>
      </c>
      <c r="K222" s="63" t="s">
        <v>64</v>
      </c>
      <c r="L222" s="63" t="s">
        <v>7</v>
      </c>
      <c r="M222" s="45"/>
      <c r="N222" s="44"/>
      <c r="O222" s="44"/>
      <c r="P222" s="46"/>
      <c r="Q222" s="44"/>
      <c r="R222" s="44"/>
      <c r="S222" s="46"/>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7">
        <f t="shared" si="27"/>
        <v>6896.98</v>
      </c>
      <c r="BB222" s="48">
        <f t="shared" si="28"/>
        <v>6896.98</v>
      </c>
      <c r="BC222" s="43" t="str">
        <f t="shared" si="29"/>
        <v>INR  Six Thousand Eight Hundred &amp; Ninety Six  and Paise Ninety Eight Only</v>
      </c>
      <c r="BD222" s="79">
        <v>91</v>
      </c>
      <c r="BE222" s="79">
        <f t="shared" si="25"/>
        <v>102.94</v>
      </c>
      <c r="BF222" s="79">
        <f t="shared" si="30"/>
        <v>6097</v>
      </c>
      <c r="BG222" s="79"/>
      <c r="HQ222" s="15"/>
      <c r="HR222" s="15"/>
      <c r="HS222" s="15"/>
      <c r="HT222" s="15"/>
      <c r="HU222" s="15"/>
    </row>
    <row r="223" spans="1:229" s="14" customFormat="1" ht="48.75" customHeight="1">
      <c r="A223" s="56">
        <v>211</v>
      </c>
      <c r="B223" s="64" t="s">
        <v>306</v>
      </c>
      <c r="C223" s="57" t="s">
        <v>271</v>
      </c>
      <c r="D223" s="65">
        <v>67</v>
      </c>
      <c r="E223" s="66" t="s">
        <v>249</v>
      </c>
      <c r="F223" s="67">
        <v>693.43</v>
      </c>
      <c r="G223" s="68"/>
      <c r="H223" s="61"/>
      <c r="I223" s="60" t="s">
        <v>39</v>
      </c>
      <c r="J223" s="62">
        <f t="shared" si="26"/>
        <v>1</v>
      </c>
      <c r="K223" s="63" t="s">
        <v>64</v>
      </c>
      <c r="L223" s="63" t="s">
        <v>7</v>
      </c>
      <c r="M223" s="45"/>
      <c r="N223" s="44"/>
      <c r="O223" s="44"/>
      <c r="P223" s="46"/>
      <c r="Q223" s="44"/>
      <c r="R223" s="44"/>
      <c r="S223" s="46"/>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7">
        <f t="shared" si="27"/>
        <v>46459.81</v>
      </c>
      <c r="BB223" s="48">
        <f t="shared" si="28"/>
        <v>46459.81</v>
      </c>
      <c r="BC223" s="43" t="str">
        <f t="shared" si="29"/>
        <v>INR  Forty Six Thousand Four Hundred &amp; Fifty Nine  and Paise Eighty One Only</v>
      </c>
      <c r="BD223" s="79">
        <v>613</v>
      </c>
      <c r="BE223" s="79">
        <f t="shared" si="25"/>
        <v>693.43</v>
      </c>
      <c r="BF223" s="79">
        <f t="shared" si="30"/>
        <v>41071</v>
      </c>
      <c r="BG223" s="79"/>
      <c r="HQ223" s="15"/>
      <c r="HR223" s="15"/>
      <c r="HS223" s="15"/>
      <c r="HT223" s="15"/>
      <c r="HU223" s="15"/>
    </row>
    <row r="224" spans="1:229" s="14" customFormat="1" ht="35.25" customHeight="1">
      <c r="A224" s="56">
        <v>212</v>
      </c>
      <c r="B224" s="64" t="s">
        <v>621</v>
      </c>
      <c r="C224" s="57" t="s">
        <v>272</v>
      </c>
      <c r="D224" s="65">
        <v>35</v>
      </c>
      <c r="E224" s="66" t="s">
        <v>249</v>
      </c>
      <c r="F224" s="67">
        <v>70.13</v>
      </c>
      <c r="G224" s="68"/>
      <c r="H224" s="61"/>
      <c r="I224" s="60" t="s">
        <v>39</v>
      </c>
      <c r="J224" s="62">
        <f t="shared" si="26"/>
        <v>1</v>
      </c>
      <c r="K224" s="63" t="s">
        <v>64</v>
      </c>
      <c r="L224" s="63" t="s">
        <v>7</v>
      </c>
      <c r="M224" s="45"/>
      <c r="N224" s="44"/>
      <c r="O224" s="44"/>
      <c r="P224" s="46"/>
      <c r="Q224" s="44"/>
      <c r="R224" s="44"/>
      <c r="S224" s="46"/>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7">
        <f t="shared" si="27"/>
        <v>2454.55</v>
      </c>
      <c r="BB224" s="48">
        <f t="shared" si="28"/>
        <v>2454.55</v>
      </c>
      <c r="BC224" s="43" t="str">
        <f t="shared" si="29"/>
        <v>INR  Two Thousand Four Hundred &amp; Fifty Four  and Paise Fifty Five Only</v>
      </c>
      <c r="BD224" s="79">
        <v>62</v>
      </c>
      <c r="BE224" s="79">
        <f t="shared" si="25"/>
        <v>70.13</v>
      </c>
      <c r="BF224" s="79">
        <f t="shared" si="30"/>
        <v>2170</v>
      </c>
      <c r="BG224" s="79"/>
      <c r="HQ224" s="15"/>
      <c r="HR224" s="15"/>
      <c r="HS224" s="15"/>
      <c r="HT224" s="15"/>
      <c r="HU224" s="15"/>
    </row>
    <row r="225" spans="1:229" s="14" customFormat="1" ht="34.5" customHeight="1">
      <c r="A225" s="56">
        <v>213</v>
      </c>
      <c r="B225" s="64" t="s">
        <v>622</v>
      </c>
      <c r="C225" s="57" t="s">
        <v>273</v>
      </c>
      <c r="D225" s="65">
        <v>67</v>
      </c>
      <c r="E225" s="66" t="s">
        <v>249</v>
      </c>
      <c r="F225" s="67">
        <v>486.42</v>
      </c>
      <c r="G225" s="68"/>
      <c r="H225" s="61"/>
      <c r="I225" s="60" t="s">
        <v>39</v>
      </c>
      <c r="J225" s="62">
        <f aca="true" t="shared" si="31" ref="J225:J240">IF(I225="Less(-)",-1,1)</f>
        <v>1</v>
      </c>
      <c r="K225" s="63" t="s">
        <v>64</v>
      </c>
      <c r="L225" s="63" t="s">
        <v>7</v>
      </c>
      <c r="M225" s="45"/>
      <c r="N225" s="44"/>
      <c r="O225" s="44"/>
      <c r="P225" s="46"/>
      <c r="Q225" s="44"/>
      <c r="R225" s="44"/>
      <c r="S225" s="46"/>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7">
        <f t="shared" si="27"/>
        <v>32590.14</v>
      </c>
      <c r="BB225" s="48">
        <f t="shared" si="28"/>
        <v>32590.14</v>
      </c>
      <c r="BC225" s="43" t="str">
        <f t="shared" si="29"/>
        <v>INR  Thirty Two Thousand Five Hundred &amp; Ninety  and Paise Fourteen Only</v>
      </c>
      <c r="BD225" s="79">
        <v>430</v>
      </c>
      <c r="BE225" s="79">
        <f t="shared" si="25"/>
        <v>486.42</v>
      </c>
      <c r="BF225" s="79">
        <f t="shared" si="30"/>
        <v>28810</v>
      </c>
      <c r="BG225" s="79"/>
      <c r="HQ225" s="15"/>
      <c r="HR225" s="15"/>
      <c r="HS225" s="15"/>
      <c r="HT225" s="15"/>
      <c r="HU225" s="15"/>
    </row>
    <row r="226" spans="1:229" s="14" customFormat="1" ht="48" customHeight="1">
      <c r="A226" s="56">
        <v>214</v>
      </c>
      <c r="B226" s="64" t="s">
        <v>623</v>
      </c>
      <c r="C226" s="57" t="s">
        <v>274</v>
      </c>
      <c r="D226" s="65">
        <v>8</v>
      </c>
      <c r="E226" s="66" t="s">
        <v>249</v>
      </c>
      <c r="F226" s="67">
        <v>11802.94</v>
      </c>
      <c r="G226" s="68"/>
      <c r="H226" s="61"/>
      <c r="I226" s="60" t="s">
        <v>39</v>
      </c>
      <c r="J226" s="62">
        <f t="shared" si="31"/>
        <v>1</v>
      </c>
      <c r="K226" s="63" t="s">
        <v>64</v>
      </c>
      <c r="L226" s="63" t="s">
        <v>7</v>
      </c>
      <c r="M226" s="45"/>
      <c r="N226" s="44"/>
      <c r="O226" s="44"/>
      <c r="P226" s="46"/>
      <c r="Q226" s="44"/>
      <c r="R226" s="44"/>
      <c r="S226" s="46"/>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7">
        <f t="shared" si="27"/>
        <v>94423.52</v>
      </c>
      <c r="BB226" s="48">
        <f t="shared" si="28"/>
        <v>94423.52</v>
      </c>
      <c r="BC226" s="43" t="str">
        <f t="shared" si="29"/>
        <v>INR  Ninety Four Thousand Four Hundred &amp; Twenty Three  and Paise Fifty Two Only</v>
      </c>
      <c r="BD226" s="79">
        <v>10434</v>
      </c>
      <c r="BE226" s="79">
        <f t="shared" si="25"/>
        <v>11802.94</v>
      </c>
      <c r="BF226" s="79">
        <f t="shared" si="30"/>
        <v>83472</v>
      </c>
      <c r="BG226" s="79"/>
      <c r="HQ226" s="15"/>
      <c r="HR226" s="15"/>
      <c r="HS226" s="15"/>
      <c r="HT226" s="15"/>
      <c r="HU226" s="15"/>
    </row>
    <row r="227" spans="1:229" s="14" customFormat="1" ht="130.5" customHeight="1">
      <c r="A227" s="56">
        <v>215</v>
      </c>
      <c r="B227" s="64" t="s">
        <v>624</v>
      </c>
      <c r="C227" s="57" t="s">
        <v>275</v>
      </c>
      <c r="D227" s="65">
        <v>4</v>
      </c>
      <c r="E227" s="66" t="s">
        <v>249</v>
      </c>
      <c r="F227" s="67">
        <v>2497.69</v>
      </c>
      <c r="G227" s="68"/>
      <c r="H227" s="61"/>
      <c r="I227" s="60" t="s">
        <v>39</v>
      </c>
      <c r="J227" s="62">
        <f t="shared" si="31"/>
        <v>1</v>
      </c>
      <c r="K227" s="63" t="s">
        <v>64</v>
      </c>
      <c r="L227" s="63" t="s">
        <v>7</v>
      </c>
      <c r="M227" s="45"/>
      <c r="N227" s="44"/>
      <c r="O227" s="44"/>
      <c r="P227" s="46"/>
      <c r="Q227" s="44"/>
      <c r="R227" s="44"/>
      <c r="S227" s="46"/>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7">
        <f t="shared" si="27"/>
        <v>9990.76</v>
      </c>
      <c r="BB227" s="48">
        <f t="shared" si="28"/>
        <v>9990.76</v>
      </c>
      <c r="BC227" s="43" t="str">
        <f t="shared" si="29"/>
        <v>INR  Nine Thousand Nine Hundred &amp; Ninety  and Paise Seventy Six Only</v>
      </c>
      <c r="BD227" s="79">
        <v>2208</v>
      </c>
      <c r="BE227" s="79">
        <f t="shared" si="25"/>
        <v>2497.69</v>
      </c>
      <c r="BF227" s="79">
        <f t="shared" si="30"/>
        <v>8832</v>
      </c>
      <c r="BG227" s="79"/>
      <c r="HQ227" s="15"/>
      <c r="HR227" s="15"/>
      <c r="HS227" s="15"/>
      <c r="HT227" s="15"/>
      <c r="HU227" s="15"/>
    </row>
    <row r="228" spans="1:229" s="14" customFormat="1" ht="61.5" customHeight="1">
      <c r="A228" s="56">
        <v>216</v>
      </c>
      <c r="B228" s="64" t="s">
        <v>625</v>
      </c>
      <c r="C228" s="57" t="s">
        <v>276</v>
      </c>
      <c r="D228" s="65">
        <v>1</v>
      </c>
      <c r="E228" s="66" t="s">
        <v>249</v>
      </c>
      <c r="F228" s="67">
        <v>3245.41</v>
      </c>
      <c r="G228" s="68"/>
      <c r="H228" s="61"/>
      <c r="I228" s="60" t="s">
        <v>39</v>
      </c>
      <c r="J228" s="62">
        <f t="shared" si="31"/>
        <v>1</v>
      </c>
      <c r="K228" s="63" t="s">
        <v>64</v>
      </c>
      <c r="L228" s="63" t="s">
        <v>7</v>
      </c>
      <c r="M228" s="45"/>
      <c r="N228" s="44"/>
      <c r="O228" s="44"/>
      <c r="P228" s="46"/>
      <c r="Q228" s="44"/>
      <c r="R228" s="44"/>
      <c r="S228" s="46"/>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7">
        <f t="shared" si="27"/>
        <v>3245.41</v>
      </c>
      <c r="BB228" s="48">
        <f t="shared" si="28"/>
        <v>3245.41</v>
      </c>
      <c r="BC228" s="43" t="str">
        <f t="shared" si="29"/>
        <v>INR  Three Thousand Two Hundred &amp; Forty Five  and Paise Forty One Only</v>
      </c>
      <c r="BD228" s="79">
        <v>2869</v>
      </c>
      <c r="BE228" s="79">
        <f t="shared" si="25"/>
        <v>3245.41</v>
      </c>
      <c r="BF228" s="79">
        <f t="shared" si="30"/>
        <v>2869</v>
      </c>
      <c r="BG228" s="79"/>
      <c r="HQ228" s="15"/>
      <c r="HR228" s="15"/>
      <c r="HS228" s="15"/>
      <c r="HT228" s="15"/>
      <c r="HU228" s="15"/>
    </row>
    <row r="229" spans="1:229" s="14" customFormat="1" ht="33.75" customHeight="1">
      <c r="A229" s="56">
        <v>217</v>
      </c>
      <c r="B229" s="64" t="s">
        <v>626</v>
      </c>
      <c r="C229" s="57" t="s">
        <v>277</v>
      </c>
      <c r="D229" s="65">
        <v>2</v>
      </c>
      <c r="E229" s="66" t="s">
        <v>249</v>
      </c>
      <c r="F229" s="67">
        <v>468.32</v>
      </c>
      <c r="G229" s="68"/>
      <c r="H229" s="61"/>
      <c r="I229" s="60" t="s">
        <v>39</v>
      </c>
      <c r="J229" s="62">
        <f t="shared" si="31"/>
        <v>1</v>
      </c>
      <c r="K229" s="63" t="s">
        <v>64</v>
      </c>
      <c r="L229" s="63" t="s">
        <v>7</v>
      </c>
      <c r="M229" s="45"/>
      <c r="N229" s="44"/>
      <c r="O229" s="44"/>
      <c r="P229" s="46"/>
      <c r="Q229" s="44"/>
      <c r="R229" s="44"/>
      <c r="S229" s="46"/>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7">
        <f t="shared" si="27"/>
        <v>936.64</v>
      </c>
      <c r="BB229" s="48">
        <f t="shared" si="28"/>
        <v>936.64</v>
      </c>
      <c r="BC229" s="43" t="str">
        <f t="shared" si="29"/>
        <v>INR  Nine Hundred &amp; Thirty Six  and Paise Sixty Four Only</v>
      </c>
      <c r="BD229" s="79">
        <v>414</v>
      </c>
      <c r="BE229" s="79">
        <f t="shared" si="25"/>
        <v>468.32</v>
      </c>
      <c r="BF229" s="79">
        <f t="shared" si="30"/>
        <v>828</v>
      </c>
      <c r="BG229" s="79"/>
      <c r="HQ229" s="15"/>
      <c r="HR229" s="15"/>
      <c r="HS229" s="15"/>
      <c r="HT229" s="15"/>
      <c r="HU229" s="15"/>
    </row>
    <row r="230" spans="1:229" s="14" customFormat="1" ht="33.75" customHeight="1">
      <c r="A230" s="56">
        <v>218</v>
      </c>
      <c r="B230" s="64" t="s">
        <v>627</v>
      </c>
      <c r="C230" s="57" t="s">
        <v>278</v>
      </c>
      <c r="D230" s="65">
        <v>2</v>
      </c>
      <c r="E230" s="66" t="s">
        <v>249</v>
      </c>
      <c r="F230" s="67">
        <v>1280.52</v>
      </c>
      <c r="G230" s="68"/>
      <c r="H230" s="61"/>
      <c r="I230" s="60" t="s">
        <v>39</v>
      </c>
      <c r="J230" s="62">
        <f t="shared" si="31"/>
        <v>1</v>
      </c>
      <c r="K230" s="63" t="s">
        <v>64</v>
      </c>
      <c r="L230" s="63" t="s">
        <v>7</v>
      </c>
      <c r="M230" s="45"/>
      <c r="N230" s="44"/>
      <c r="O230" s="44"/>
      <c r="P230" s="46"/>
      <c r="Q230" s="44"/>
      <c r="R230" s="44"/>
      <c r="S230" s="46"/>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7">
        <f t="shared" si="27"/>
        <v>2561.04</v>
      </c>
      <c r="BB230" s="48">
        <f t="shared" si="28"/>
        <v>2561.04</v>
      </c>
      <c r="BC230" s="43" t="str">
        <f t="shared" si="29"/>
        <v>INR  Two Thousand Five Hundred &amp; Sixty One  and Paise Four Only</v>
      </c>
      <c r="BD230" s="79">
        <v>1132</v>
      </c>
      <c r="BE230" s="79">
        <f t="shared" si="25"/>
        <v>1280.52</v>
      </c>
      <c r="BF230" s="79">
        <f t="shared" si="30"/>
        <v>2264</v>
      </c>
      <c r="BG230" s="79"/>
      <c r="HQ230" s="15"/>
      <c r="HR230" s="15"/>
      <c r="HS230" s="15"/>
      <c r="HT230" s="15"/>
      <c r="HU230" s="15"/>
    </row>
    <row r="231" spans="1:229" s="14" customFormat="1" ht="34.5" customHeight="1">
      <c r="A231" s="56">
        <v>219</v>
      </c>
      <c r="B231" s="64" t="s">
        <v>628</v>
      </c>
      <c r="C231" s="57" t="s">
        <v>279</v>
      </c>
      <c r="D231" s="65">
        <v>14</v>
      </c>
      <c r="E231" s="66" t="s">
        <v>249</v>
      </c>
      <c r="F231" s="67">
        <v>237.55</v>
      </c>
      <c r="G231" s="68"/>
      <c r="H231" s="61"/>
      <c r="I231" s="60" t="s">
        <v>39</v>
      </c>
      <c r="J231" s="62">
        <f t="shared" si="31"/>
        <v>1</v>
      </c>
      <c r="K231" s="63" t="s">
        <v>64</v>
      </c>
      <c r="L231" s="63" t="s">
        <v>7</v>
      </c>
      <c r="M231" s="45"/>
      <c r="N231" s="44"/>
      <c r="O231" s="44"/>
      <c r="P231" s="46"/>
      <c r="Q231" s="44"/>
      <c r="R231" s="44"/>
      <c r="S231" s="46"/>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7">
        <f t="shared" si="27"/>
        <v>3325.7</v>
      </c>
      <c r="BB231" s="48">
        <f t="shared" si="28"/>
        <v>3325.7</v>
      </c>
      <c r="BC231" s="43" t="str">
        <f t="shared" si="29"/>
        <v>INR  Three Thousand Three Hundred &amp; Twenty Five  and Paise Seventy Only</v>
      </c>
      <c r="BD231" s="79">
        <v>210</v>
      </c>
      <c r="BE231" s="79">
        <f t="shared" si="25"/>
        <v>237.55</v>
      </c>
      <c r="BF231" s="79">
        <f t="shared" si="30"/>
        <v>2940</v>
      </c>
      <c r="BG231" s="79"/>
      <c r="HQ231" s="15"/>
      <c r="HR231" s="15"/>
      <c r="HS231" s="15"/>
      <c r="HT231" s="15"/>
      <c r="HU231" s="15"/>
    </row>
    <row r="232" spans="1:229" s="14" customFormat="1" ht="34.5" customHeight="1">
      <c r="A232" s="56">
        <v>220</v>
      </c>
      <c r="B232" s="64" t="s">
        <v>629</v>
      </c>
      <c r="C232" s="57" t="s">
        <v>280</v>
      </c>
      <c r="D232" s="65">
        <v>7</v>
      </c>
      <c r="E232" s="66" t="s">
        <v>249</v>
      </c>
      <c r="F232" s="67">
        <v>152.71</v>
      </c>
      <c r="G232" s="68"/>
      <c r="H232" s="61"/>
      <c r="I232" s="60" t="s">
        <v>39</v>
      </c>
      <c r="J232" s="62">
        <f t="shared" si="31"/>
        <v>1</v>
      </c>
      <c r="K232" s="63" t="s">
        <v>64</v>
      </c>
      <c r="L232" s="63" t="s">
        <v>7</v>
      </c>
      <c r="M232" s="45"/>
      <c r="N232" s="44"/>
      <c r="O232" s="44"/>
      <c r="P232" s="46"/>
      <c r="Q232" s="44"/>
      <c r="R232" s="44"/>
      <c r="S232" s="46"/>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7">
        <f t="shared" si="27"/>
        <v>1068.97</v>
      </c>
      <c r="BB232" s="48">
        <f t="shared" si="28"/>
        <v>1068.97</v>
      </c>
      <c r="BC232" s="43" t="str">
        <f t="shared" si="29"/>
        <v>INR  One Thousand  &amp;Sixty Eight  and Paise Ninety Seven Only</v>
      </c>
      <c r="BD232" s="79">
        <v>135</v>
      </c>
      <c r="BE232" s="79">
        <f t="shared" si="25"/>
        <v>152.71</v>
      </c>
      <c r="BF232" s="79">
        <f t="shared" si="30"/>
        <v>945</v>
      </c>
      <c r="BG232" s="79"/>
      <c r="HQ232" s="15"/>
      <c r="HR232" s="15"/>
      <c r="HS232" s="15"/>
      <c r="HT232" s="15"/>
      <c r="HU232" s="15"/>
    </row>
    <row r="233" spans="1:229" s="14" customFormat="1" ht="45.75" customHeight="1">
      <c r="A233" s="56">
        <v>221</v>
      </c>
      <c r="B233" s="64" t="s">
        <v>530</v>
      </c>
      <c r="C233" s="57" t="s">
        <v>281</v>
      </c>
      <c r="D233" s="65">
        <v>395</v>
      </c>
      <c r="E233" s="66" t="s">
        <v>248</v>
      </c>
      <c r="F233" s="67">
        <v>330.31</v>
      </c>
      <c r="G233" s="68"/>
      <c r="H233" s="61"/>
      <c r="I233" s="60" t="s">
        <v>39</v>
      </c>
      <c r="J233" s="62">
        <f t="shared" si="31"/>
        <v>1</v>
      </c>
      <c r="K233" s="63" t="s">
        <v>64</v>
      </c>
      <c r="L233" s="63" t="s">
        <v>7</v>
      </c>
      <c r="M233" s="45"/>
      <c r="N233" s="44"/>
      <c r="O233" s="44"/>
      <c r="P233" s="46"/>
      <c r="Q233" s="44"/>
      <c r="R233" s="44"/>
      <c r="S233" s="46"/>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7">
        <f t="shared" si="27"/>
        <v>130472.45</v>
      </c>
      <c r="BB233" s="48">
        <f t="shared" si="28"/>
        <v>130472.45</v>
      </c>
      <c r="BC233" s="43" t="str">
        <f t="shared" si="29"/>
        <v>INR  One Lakh Thirty Thousand Four Hundred &amp; Seventy Two  and Paise Forty Five Only</v>
      </c>
      <c r="BD233" s="79">
        <v>292</v>
      </c>
      <c r="BE233" s="79">
        <f t="shared" si="25"/>
        <v>330.31</v>
      </c>
      <c r="BF233" s="79">
        <f t="shared" si="30"/>
        <v>115340</v>
      </c>
      <c r="BG233" s="79"/>
      <c r="HQ233" s="15"/>
      <c r="HR233" s="15"/>
      <c r="HS233" s="15"/>
      <c r="HT233" s="15"/>
      <c r="HU233" s="15"/>
    </row>
    <row r="234" spans="1:229" s="14" customFormat="1" ht="48" customHeight="1">
      <c r="A234" s="56">
        <v>222</v>
      </c>
      <c r="B234" s="64" t="s">
        <v>531</v>
      </c>
      <c r="C234" s="57" t="s">
        <v>282</v>
      </c>
      <c r="D234" s="65">
        <v>219</v>
      </c>
      <c r="E234" s="66" t="s">
        <v>248</v>
      </c>
      <c r="F234" s="67">
        <v>356.33</v>
      </c>
      <c r="G234" s="68"/>
      <c r="H234" s="61"/>
      <c r="I234" s="60" t="s">
        <v>39</v>
      </c>
      <c r="J234" s="62">
        <f t="shared" si="31"/>
        <v>1</v>
      </c>
      <c r="K234" s="63" t="s">
        <v>64</v>
      </c>
      <c r="L234" s="63" t="s">
        <v>7</v>
      </c>
      <c r="M234" s="45"/>
      <c r="N234" s="44"/>
      <c r="O234" s="44"/>
      <c r="P234" s="46"/>
      <c r="Q234" s="44"/>
      <c r="R234" s="44"/>
      <c r="S234" s="46"/>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7">
        <f t="shared" si="27"/>
        <v>78036.27</v>
      </c>
      <c r="BB234" s="48">
        <f t="shared" si="28"/>
        <v>78036.27</v>
      </c>
      <c r="BC234" s="43" t="str">
        <f t="shared" si="29"/>
        <v>INR  Seventy Eight Thousand  &amp;Thirty Six  and Paise Twenty Seven Only</v>
      </c>
      <c r="BD234" s="79">
        <v>315</v>
      </c>
      <c r="BE234" s="79">
        <f t="shared" si="25"/>
        <v>356.33</v>
      </c>
      <c r="BF234" s="79">
        <f t="shared" si="30"/>
        <v>68985</v>
      </c>
      <c r="BG234" s="79"/>
      <c r="HQ234" s="15"/>
      <c r="HR234" s="15"/>
      <c r="HS234" s="15"/>
      <c r="HT234" s="15"/>
      <c r="HU234" s="15"/>
    </row>
    <row r="235" spans="1:229" s="14" customFormat="1" ht="60" customHeight="1">
      <c r="A235" s="56">
        <v>223</v>
      </c>
      <c r="B235" s="64" t="s">
        <v>630</v>
      </c>
      <c r="C235" s="57" t="s">
        <v>283</v>
      </c>
      <c r="D235" s="65">
        <v>120</v>
      </c>
      <c r="E235" s="66" t="s">
        <v>249</v>
      </c>
      <c r="F235" s="67">
        <v>96.15</v>
      </c>
      <c r="G235" s="68"/>
      <c r="H235" s="61"/>
      <c r="I235" s="60" t="s">
        <v>39</v>
      </c>
      <c r="J235" s="62">
        <f t="shared" si="31"/>
        <v>1</v>
      </c>
      <c r="K235" s="63" t="s">
        <v>64</v>
      </c>
      <c r="L235" s="63" t="s">
        <v>7</v>
      </c>
      <c r="M235" s="45"/>
      <c r="N235" s="44"/>
      <c r="O235" s="44"/>
      <c r="P235" s="46"/>
      <c r="Q235" s="44"/>
      <c r="R235" s="44"/>
      <c r="S235" s="46"/>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7">
        <f t="shared" si="27"/>
        <v>11538</v>
      </c>
      <c r="BB235" s="48">
        <f t="shared" si="28"/>
        <v>11538</v>
      </c>
      <c r="BC235" s="43" t="str">
        <f t="shared" si="29"/>
        <v>INR  Eleven Thousand Five Hundred &amp; Thirty Eight  Only</v>
      </c>
      <c r="BD235" s="79">
        <v>85</v>
      </c>
      <c r="BE235" s="79">
        <f t="shared" si="25"/>
        <v>96.15</v>
      </c>
      <c r="BF235" s="79">
        <f t="shared" si="30"/>
        <v>10200</v>
      </c>
      <c r="BG235" s="79"/>
      <c r="HQ235" s="15"/>
      <c r="HR235" s="15"/>
      <c r="HS235" s="15"/>
      <c r="HT235" s="15"/>
      <c r="HU235" s="15"/>
    </row>
    <row r="236" spans="1:229" s="14" customFormat="1" ht="60" customHeight="1">
      <c r="A236" s="56">
        <v>224</v>
      </c>
      <c r="B236" s="64" t="s">
        <v>634</v>
      </c>
      <c r="C236" s="57" t="s">
        <v>284</v>
      </c>
      <c r="D236" s="65">
        <v>7</v>
      </c>
      <c r="E236" s="66" t="s">
        <v>249</v>
      </c>
      <c r="F236" s="67">
        <v>295.24</v>
      </c>
      <c r="G236" s="68"/>
      <c r="H236" s="61"/>
      <c r="I236" s="60" t="s">
        <v>39</v>
      </c>
      <c r="J236" s="62">
        <f t="shared" si="31"/>
        <v>1</v>
      </c>
      <c r="K236" s="63" t="s">
        <v>64</v>
      </c>
      <c r="L236" s="63" t="s">
        <v>7</v>
      </c>
      <c r="M236" s="45"/>
      <c r="N236" s="44"/>
      <c r="O236" s="44"/>
      <c r="P236" s="46"/>
      <c r="Q236" s="44"/>
      <c r="R236" s="44"/>
      <c r="S236" s="46"/>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7">
        <f t="shared" si="27"/>
        <v>2066.68</v>
      </c>
      <c r="BB236" s="48">
        <f t="shared" si="28"/>
        <v>2066.68</v>
      </c>
      <c r="BC236" s="43" t="str">
        <f t="shared" si="29"/>
        <v>INR  Two Thousand  &amp;Sixty Six  and Paise Sixty Eight Only</v>
      </c>
      <c r="BD236" s="79">
        <v>261</v>
      </c>
      <c r="BE236" s="79">
        <f t="shared" si="25"/>
        <v>295.24</v>
      </c>
      <c r="BF236" s="79">
        <f t="shared" si="30"/>
        <v>1827</v>
      </c>
      <c r="BG236" s="79"/>
      <c r="HQ236" s="15"/>
      <c r="HR236" s="15"/>
      <c r="HS236" s="15"/>
      <c r="HT236" s="15"/>
      <c r="HU236" s="15"/>
    </row>
    <row r="237" spans="1:229" s="14" customFormat="1" ht="60" customHeight="1">
      <c r="A237" s="56">
        <v>225</v>
      </c>
      <c r="B237" s="64" t="s">
        <v>631</v>
      </c>
      <c r="C237" s="57" t="s">
        <v>285</v>
      </c>
      <c r="D237" s="65">
        <v>90</v>
      </c>
      <c r="E237" s="66" t="s">
        <v>249</v>
      </c>
      <c r="F237" s="67">
        <v>96.15</v>
      </c>
      <c r="G237" s="68"/>
      <c r="H237" s="61"/>
      <c r="I237" s="60" t="s">
        <v>39</v>
      </c>
      <c r="J237" s="62">
        <f t="shared" si="31"/>
        <v>1</v>
      </c>
      <c r="K237" s="63" t="s">
        <v>64</v>
      </c>
      <c r="L237" s="63" t="s">
        <v>7</v>
      </c>
      <c r="M237" s="45"/>
      <c r="N237" s="44"/>
      <c r="O237" s="44"/>
      <c r="P237" s="46"/>
      <c r="Q237" s="44"/>
      <c r="R237" s="44"/>
      <c r="S237" s="46"/>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7">
        <f t="shared" si="27"/>
        <v>8653.5</v>
      </c>
      <c r="BB237" s="48">
        <f t="shared" si="28"/>
        <v>8653.5</v>
      </c>
      <c r="BC237" s="43" t="str">
        <f t="shared" si="29"/>
        <v>INR  Eight Thousand Six Hundred &amp; Fifty Three  and Paise Fifty Only</v>
      </c>
      <c r="BD237" s="79">
        <v>85</v>
      </c>
      <c r="BE237" s="79">
        <f t="shared" si="25"/>
        <v>96.15</v>
      </c>
      <c r="BF237" s="79">
        <f t="shared" si="30"/>
        <v>7650</v>
      </c>
      <c r="BG237" s="79"/>
      <c r="HQ237" s="15"/>
      <c r="HR237" s="15"/>
      <c r="HS237" s="15"/>
      <c r="HT237" s="15"/>
      <c r="HU237" s="15"/>
    </row>
    <row r="238" spans="1:229" s="14" customFormat="1" ht="60" customHeight="1">
      <c r="A238" s="56">
        <v>226</v>
      </c>
      <c r="B238" s="64" t="s">
        <v>633</v>
      </c>
      <c r="C238" s="57" t="s">
        <v>286</v>
      </c>
      <c r="D238" s="65">
        <v>3</v>
      </c>
      <c r="E238" s="66" t="s">
        <v>249</v>
      </c>
      <c r="F238" s="67">
        <v>296.37</v>
      </c>
      <c r="G238" s="68"/>
      <c r="H238" s="61"/>
      <c r="I238" s="60" t="s">
        <v>39</v>
      </c>
      <c r="J238" s="62">
        <f t="shared" si="31"/>
        <v>1</v>
      </c>
      <c r="K238" s="63" t="s">
        <v>64</v>
      </c>
      <c r="L238" s="63" t="s">
        <v>7</v>
      </c>
      <c r="M238" s="45"/>
      <c r="N238" s="44"/>
      <c r="O238" s="44"/>
      <c r="P238" s="46"/>
      <c r="Q238" s="44"/>
      <c r="R238" s="44"/>
      <c r="S238" s="46"/>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7">
        <f t="shared" si="27"/>
        <v>889.11</v>
      </c>
      <c r="BB238" s="48">
        <f t="shared" si="28"/>
        <v>889.11</v>
      </c>
      <c r="BC238" s="43" t="str">
        <f t="shared" si="29"/>
        <v>INR  Eight Hundred &amp; Eighty Nine  and Paise Eleven Only</v>
      </c>
      <c r="BD238" s="79">
        <v>262</v>
      </c>
      <c r="BE238" s="79">
        <f t="shared" si="25"/>
        <v>296.37</v>
      </c>
      <c r="BF238" s="79">
        <f t="shared" si="30"/>
        <v>786</v>
      </c>
      <c r="BG238" s="79"/>
      <c r="HQ238" s="15"/>
      <c r="HR238" s="15"/>
      <c r="HS238" s="15"/>
      <c r="HT238" s="15"/>
      <c r="HU238" s="15"/>
    </row>
    <row r="239" spans="1:229" s="14" customFormat="1" ht="60" customHeight="1">
      <c r="A239" s="56">
        <v>227</v>
      </c>
      <c r="B239" s="64" t="s">
        <v>632</v>
      </c>
      <c r="C239" s="57" t="s">
        <v>287</v>
      </c>
      <c r="D239" s="65">
        <v>65</v>
      </c>
      <c r="E239" s="66" t="s">
        <v>249</v>
      </c>
      <c r="F239" s="67">
        <v>220.58</v>
      </c>
      <c r="G239" s="68"/>
      <c r="H239" s="61"/>
      <c r="I239" s="60" t="s">
        <v>39</v>
      </c>
      <c r="J239" s="62">
        <f t="shared" si="31"/>
        <v>1</v>
      </c>
      <c r="K239" s="63" t="s">
        <v>64</v>
      </c>
      <c r="L239" s="63" t="s">
        <v>7</v>
      </c>
      <c r="M239" s="45"/>
      <c r="N239" s="44"/>
      <c r="O239" s="44"/>
      <c r="P239" s="46"/>
      <c r="Q239" s="44"/>
      <c r="R239" s="44"/>
      <c r="S239" s="46"/>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7">
        <f t="shared" si="27"/>
        <v>14337.7</v>
      </c>
      <c r="BB239" s="48">
        <f t="shared" si="28"/>
        <v>14337.7</v>
      </c>
      <c r="BC239" s="43" t="str">
        <f t="shared" si="29"/>
        <v>INR  Fourteen Thousand Three Hundred &amp; Thirty Seven  and Paise Seventy Only</v>
      </c>
      <c r="BD239" s="79">
        <v>195</v>
      </c>
      <c r="BE239" s="79">
        <f t="shared" si="25"/>
        <v>220.58</v>
      </c>
      <c r="BF239" s="79">
        <f t="shared" si="30"/>
        <v>12675</v>
      </c>
      <c r="BG239" s="79"/>
      <c r="HQ239" s="15"/>
      <c r="HR239" s="15"/>
      <c r="HS239" s="15"/>
      <c r="HT239" s="15"/>
      <c r="HU239" s="15"/>
    </row>
    <row r="240" spans="1:229" s="14" customFormat="1" ht="60" customHeight="1">
      <c r="A240" s="56">
        <v>228</v>
      </c>
      <c r="B240" s="64" t="s">
        <v>635</v>
      </c>
      <c r="C240" s="57" t="s">
        <v>288</v>
      </c>
      <c r="D240" s="65">
        <v>31</v>
      </c>
      <c r="E240" s="66" t="s">
        <v>249</v>
      </c>
      <c r="F240" s="67">
        <v>581.44</v>
      </c>
      <c r="G240" s="68"/>
      <c r="H240" s="61"/>
      <c r="I240" s="60" t="s">
        <v>39</v>
      </c>
      <c r="J240" s="62">
        <f t="shared" si="31"/>
        <v>1</v>
      </c>
      <c r="K240" s="63" t="s">
        <v>64</v>
      </c>
      <c r="L240" s="63" t="s">
        <v>7</v>
      </c>
      <c r="M240" s="45"/>
      <c r="N240" s="44"/>
      <c r="O240" s="44"/>
      <c r="P240" s="46"/>
      <c r="Q240" s="44"/>
      <c r="R240" s="44"/>
      <c r="S240" s="46"/>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7">
        <f t="shared" si="27"/>
        <v>18024.64</v>
      </c>
      <c r="BB240" s="48">
        <f t="shared" si="28"/>
        <v>18024.64</v>
      </c>
      <c r="BC240" s="43" t="str">
        <f t="shared" si="29"/>
        <v>INR  Eighteen Thousand  &amp;Twenty Four  and Paise Sixty Four Only</v>
      </c>
      <c r="BD240" s="79">
        <v>514</v>
      </c>
      <c r="BE240" s="79">
        <f t="shared" si="25"/>
        <v>581.44</v>
      </c>
      <c r="BF240" s="79">
        <f t="shared" si="30"/>
        <v>15934</v>
      </c>
      <c r="BG240" s="79"/>
      <c r="HQ240" s="15"/>
      <c r="HR240" s="15"/>
      <c r="HS240" s="15"/>
      <c r="HT240" s="15"/>
      <c r="HU240" s="15"/>
    </row>
    <row r="241" spans="1:229" s="14" customFormat="1" ht="60" customHeight="1">
      <c r="A241" s="56">
        <v>229</v>
      </c>
      <c r="B241" s="64" t="s">
        <v>636</v>
      </c>
      <c r="C241" s="57" t="s">
        <v>289</v>
      </c>
      <c r="D241" s="65">
        <v>60</v>
      </c>
      <c r="E241" s="66" t="s">
        <v>249</v>
      </c>
      <c r="F241" s="67">
        <v>233.03</v>
      </c>
      <c r="G241" s="68"/>
      <c r="H241" s="61"/>
      <c r="I241" s="60" t="s">
        <v>39</v>
      </c>
      <c r="J241" s="62">
        <f aca="true" t="shared" si="32" ref="J241:J290">IF(I241="Less(-)",-1,1)</f>
        <v>1</v>
      </c>
      <c r="K241" s="63" t="s">
        <v>64</v>
      </c>
      <c r="L241" s="63" t="s">
        <v>7</v>
      </c>
      <c r="M241" s="45"/>
      <c r="N241" s="44"/>
      <c r="O241" s="44"/>
      <c r="P241" s="46"/>
      <c r="Q241" s="44"/>
      <c r="R241" s="44"/>
      <c r="S241" s="46"/>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7">
        <f t="shared" si="27"/>
        <v>13981.8</v>
      </c>
      <c r="BB241" s="48">
        <f t="shared" si="28"/>
        <v>13981.8</v>
      </c>
      <c r="BC241" s="43" t="str">
        <f t="shared" si="29"/>
        <v>INR  Thirteen Thousand Nine Hundred &amp; Eighty One  and Paise Eighty Only</v>
      </c>
      <c r="BD241" s="79">
        <v>206</v>
      </c>
      <c r="BE241" s="79">
        <f t="shared" si="25"/>
        <v>233.03</v>
      </c>
      <c r="BF241" s="79">
        <f t="shared" si="30"/>
        <v>12360</v>
      </c>
      <c r="BG241" s="79"/>
      <c r="HQ241" s="15"/>
      <c r="HR241" s="15"/>
      <c r="HS241" s="15"/>
      <c r="HT241" s="15"/>
      <c r="HU241" s="15"/>
    </row>
    <row r="242" spans="1:229" s="14" customFormat="1" ht="60" customHeight="1">
      <c r="A242" s="56">
        <v>230</v>
      </c>
      <c r="B242" s="64" t="s">
        <v>637</v>
      </c>
      <c r="C242" s="57" t="s">
        <v>290</v>
      </c>
      <c r="D242" s="65">
        <v>69</v>
      </c>
      <c r="E242" s="66" t="s">
        <v>249</v>
      </c>
      <c r="F242" s="67">
        <v>100.68</v>
      </c>
      <c r="G242" s="68"/>
      <c r="H242" s="61"/>
      <c r="I242" s="60" t="s">
        <v>39</v>
      </c>
      <c r="J242" s="62">
        <f t="shared" si="32"/>
        <v>1</v>
      </c>
      <c r="K242" s="63" t="s">
        <v>64</v>
      </c>
      <c r="L242" s="63" t="s">
        <v>7</v>
      </c>
      <c r="M242" s="45"/>
      <c r="N242" s="44"/>
      <c r="O242" s="44"/>
      <c r="P242" s="46"/>
      <c r="Q242" s="44"/>
      <c r="R242" s="44"/>
      <c r="S242" s="46"/>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7">
        <f t="shared" si="27"/>
        <v>6946.92</v>
      </c>
      <c r="BB242" s="48">
        <f t="shared" si="28"/>
        <v>6946.92</v>
      </c>
      <c r="BC242" s="43" t="str">
        <f t="shared" si="29"/>
        <v>INR  Six Thousand Nine Hundred &amp; Forty Six  and Paise Ninety Two Only</v>
      </c>
      <c r="BD242" s="79">
        <v>89</v>
      </c>
      <c r="BE242" s="79">
        <f t="shared" si="25"/>
        <v>100.68</v>
      </c>
      <c r="BF242" s="79">
        <f t="shared" si="30"/>
        <v>6141</v>
      </c>
      <c r="BG242" s="79"/>
      <c r="HQ242" s="15"/>
      <c r="HR242" s="15"/>
      <c r="HS242" s="15"/>
      <c r="HT242" s="15"/>
      <c r="HU242" s="15"/>
    </row>
    <row r="243" spans="1:229" s="14" customFormat="1" ht="60" customHeight="1">
      <c r="A243" s="56">
        <v>231</v>
      </c>
      <c r="B243" s="64" t="s">
        <v>638</v>
      </c>
      <c r="C243" s="57" t="s">
        <v>291</v>
      </c>
      <c r="D243" s="65">
        <v>2</v>
      </c>
      <c r="E243" s="66" t="s">
        <v>249</v>
      </c>
      <c r="F243" s="67">
        <v>331.44</v>
      </c>
      <c r="G243" s="68"/>
      <c r="H243" s="61"/>
      <c r="I243" s="60" t="s">
        <v>39</v>
      </c>
      <c r="J243" s="62">
        <f>IF(I243="Less(-)",-1,1)</f>
        <v>1</v>
      </c>
      <c r="K243" s="63" t="s">
        <v>64</v>
      </c>
      <c r="L243" s="63" t="s">
        <v>7</v>
      </c>
      <c r="M243" s="45"/>
      <c r="N243" s="44"/>
      <c r="O243" s="44"/>
      <c r="P243" s="46"/>
      <c r="Q243" s="44"/>
      <c r="R243" s="44"/>
      <c r="S243" s="46"/>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7">
        <f t="shared" si="27"/>
        <v>662.88</v>
      </c>
      <c r="BB243" s="48">
        <f t="shared" si="28"/>
        <v>662.88</v>
      </c>
      <c r="BC243" s="43" t="str">
        <f t="shared" si="29"/>
        <v>INR  Six Hundred &amp; Sixty Two  and Paise Eighty Eight Only</v>
      </c>
      <c r="BD243" s="79">
        <v>293</v>
      </c>
      <c r="BE243" s="79">
        <f t="shared" si="25"/>
        <v>331.44</v>
      </c>
      <c r="BF243" s="79">
        <f t="shared" si="30"/>
        <v>586</v>
      </c>
      <c r="BG243" s="79"/>
      <c r="HQ243" s="15"/>
      <c r="HR243" s="15"/>
      <c r="HS243" s="15"/>
      <c r="HT243" s="15"/>
      <c r="HU243" s="15"/>
    </row>
    <row r="244" spans="1:229" s="14" customFormat="1" ht="60" customHeight="1">
      <c r="A244" s="56">
        <v>232</v>
      </c>
      <c r="B244" s="64" t="s">
        <v>640</v>
      </c>
      <c r="C244" s="57" t="s">
        <v>292</v>
      </c>
      <c r="D244" s="65">
        <v>56</v>
      </c>
      <c r="E244" s="66" t="s">
        <v>249</v>
      </c>
      <c r="F244" s="67">
        <v>135.74</v>
      </c>
      <c r="G244" s="68"/>
      <c r="H244" s="61"/>
      <c r="I244" s="60" t="s">
        <v>39</v>
      </c>
      <c r="J244" s="62">
        <f t="shared" si="32"/>
        <v>1</v>
      </c>
      <c r="K244" s="63" t="s">
        <v>64</v>
      </c>
      <c r="L244" s="63" t="s">
        <v>7</v>
      </c>
      <c r="M244" s="45"/>
      <c r="N244" s="44"/>
      <c r="O244" s="44"/>
      <c r="P244" s="46"/>
      <c r="Q244" s="44"/>
      <c r="R244" s="44"/>
      <c r="S244" s="46"/>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7">
        <f t="shared" si="27"/>
        <v>7601.44</v>
      </c>
      <c r="BB244" s="48">
        <f t="shared" si="28"/>
        <v>7601.44</v>
      </c>
      <c r="BC244" s="43" t="str">
        <f t="shared" si="29"/>
        <v>INR  Seven Thousand Six Hundred &amp; One  and Paise Forty Four Only</v>
      </c>
      <c r="BD244" s="79">
        <v>120</v>
      </c>
      <c r="BE244" s="79">
        <f t="shared" si="25"/>
        <v>135.74</v>
      </c>
      <c r="BF244" s="79">
        <f t="shared" si="30"/>
        <v>6720</v>
      </c>
      <c r="BG244" s="79"/>
      <c r="HQ244" s="15"/>
      <c r="HR244" s="15"/>
      <c r="HS244" s="15"/>
      <c r="HT244" s="15"/>
      <c r="HU244" s="15"/>
    </row>
    <row r="245" spans="1:229" s="14" customFormat="1" ht="60" customHeight="1">
      <c r="A245" s="56">
        <v>233</v>
      </c>
      <c r="B245" s="64" t="s">
        <v>639</v>
      </c>
      <c r="C245" s="57" t="s">
        <v>293</v>
      </c>
      <c r="D245" s="65">
        <v>2</v>
      </c>
      <c r="E245" s="66" t="s">
        <v>249</v>
      </c>
      <c r="F245" s="67">
        <v>382.35</v>
      </c>
      <c r="G245" s="68"/>
      <c r="H245" s="61"/>
      <c r="I245" s="60" t="s">
        <v>39</v>
      </c>
      <c r="J245" s="62">
        <f t="shared" si="32"/>
        <v>1</v>
      </c>
      <c r="K245" s="63" t="s">
        <v>64</v>
      </c>
      <c r="L245" s="63" t="s">
        <v>7</v>
      </c>
      <c r="M245" s="45"/>
      <c r="N245" s="44"/>
      <c r="O245" s="44"/>
      <c r="P245" s="46"/>
      <c r="Q245" s="44"/>
      <c r="R245" s="44"/>
      <c r="S245" s="46"/>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7">
        <f t="shared" si="27"/>
        <v>764.7</v>
      </c>
      <c r="BB245" s="48">
        <f t="shared" si="28"/>
        <v>764.7</v>
      </c>
      <c r="BC245" s="43" t="str">
        <f t="shared" si="29"/>
        <v>INR  Seven Hundred &amp; Sixty Four  and Paise Seventy Only</v>
      </c>
      <c r="BD245" s="79">
        <v>338</v>
      </c>
      <c r="BE245" s="79">
        <f t="shared" si="25"/>
        <v>382.35</v>
      </c>
      <c r="BF245" s="79">
        <f t="shared" si="30"/>
        <v>676</v>
      </c>
      <c r="BG245" s="79"/>
      <c r="HQ245" s="15"/>
      <c r="HR245" s="15"/>
      <c r="HS245" s="15"/>
      <c r="HT245" s="15"/>
      <c r="HU245" s="15"/>
    </row>
    <row r="246" spans="1:229" s="14" customFormat="1" ht="60" customHeight="1">
      <c r="A246" s="56">
        <v>234</v>
      </c>
      <c r="B246" s="64" t="s">
        <v>641</v>
      </c>
      <c r="C246" s="57" t="s">
        <v>294</v>
      </c>
      <c r="D246" s="65">
        <v>36</v>
      </c>
      <c r="E246" s="66" t="s">
        <v>249</v>
      </c>
      <c r="F246" s="67">
        <v>166.29</v>
      </c>
      <c r="G246" s="68"/>
      <c r="H246" s="61"/>
      <c r="I246" s="60" t="s">
        <v>39</v>
      </c>
      <c r="J246" s="62">
        <f>IF(I246="Less(-)",-1,1)</f>
        <v>1</v>
      </c>
      <c r="K246" s="63" t="s">
        <v>64</v>
      </c>
      <c r="L246" s="63" t="s">
        <v>7</v>
      </c>
      <c r="M246" s="45"/>
      <c r="N246" s="44"/>
      <c r="O246" s="44"/>
      <c r="P246" s="46"/>
      <c r="Q246" s="44"/>
      <c r="R246" s="44"/>
      <c r="S246" s="46"/>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7">
        <f t="shared" si="27"/>
        <v>5986.44</v>
      </c>
      <c r="BB246" s="48">
        <f t="shared" si="28"/>
        <v>5986.44</v>
      </c>
      <c r="BC246" s="43" t="str">
        <f t="shared" si="29"/>
        <v>INR  Five Thousand Nine Hundred &amp; Eighty Six  and Paise Forty Four Only</v>
      </c>
      <c r="BD246" s="79">
        <v>147</v>
      </c>
      <c r="BE246" s="79">
        <f t="shared" si="25"/>
        <v>166.29</v>
      </c>
      <c r="BF246" s="79">
        <f t="shared" si="30"/>
        <v>5292</v>
      </c>
      <c r="BG246" s="79"/>
      <c r="HQ246" s="15"/>
      <c r="HR246" s="15"/>
      <c r="HS246" s="15"/>
      <c r="HT246" s="15"/>
      <c r="HU246" s="15"/>
    </row>
    <row r="247" spans="1:229" s="14" customFormat="1" ht="60" customHeight="1">
      <c r="A247" s="56">
        <v>235</v>
      </c>
      <c r="B247" s="64" t="s">
        <v>642</v>
      </c>
      <c r="C247" s="57" t="s">
        <v>295</v>
      </c>
      <c r="D247" s="65">
        <v>150</v>
      </c>
      <c r="E247" s="66" t="s">
        <v>249</v>
      </c>
      <c r="F247" s="67">
        <v>37.33</v>
      </c>
      <c r="G247" s="68"/>
      <c r="H247" s="61"/>
      <c r="I247" s="60" t="s">
        <v>39</v>
      </c>
      <c r="J247" s="62">
        <f t="shared" si="32"/>
        <v>1</v>
      </c>
      <c r="K247" s="63" t="s">
        <v>64</v>
      </c>
      <c r="L247" s="63" t="s">
        <v>7</v>
      </c>
      <c r="M247" s="45"/>
      <c r="N247" s="44"/>
      <c r="O247" s="44"/>
      <c r="P247" s="46"/>
      <c r="Q247" s="44"/>
      <c r="R247" s="44"/>
      <c r="S247" s="46"/>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7">
        <f t="shared" si="27"/>
        <v>5599.5</v>
      </c>
      <c r="BB247" s="48">
        <f t="shared" si="28"/>
        <v>5599.5</v>
      </c>
      <c r="BC247" s="43" t="str">
        <f t="shared" si="29"/>
        <v>INR  Five Thousand Five Hundred &amp; Ninety Nine  and Paise Fifty Only</v>
      </c>
      <c r="BD247" s="79">
        <v>33</v>
      </c>
      <c r="BE247" s="79">
        <f t="shared" si="25"/>
        <v>37.33</v>
      </c>
      <c r="BF247" s="79">
        <f t="shared" si="30"/>
        <v>4950</v>
      </c>
      <c r="BG247" s="79"/>
      <c r="HQ247" s="15"/>
      <c r="HR247" s="15"/>
      <c r="HS247" s="15"/>
      <c r="HT247" s="15"/>
      <c r="HU247" s="15"/>
    </row>
    <row r="248" spans="1:229" s="14" customFormat="1" ht="60" customHeight="1">
      <c r="A248" s="56">
        <v>236</v>
      </c>
      <c r="B248" s="64" t="s">
        <v>643</v>
      </c>
      <c r="C248" s="57" t="s">
        <v>296</v>
      </c>
      <c r="D248" s="65">
        <v>40</v>
      </c>
      <c r="E248" s="66" t="s">
        <v>249</v>
      </c>
      <c r="F248" s="67">
        <v>64.48</v>
      </c>
      <c r="G248" s="68"/>
      <c r="H248" s="61"/>
      <c r="I248" s="60" t="s">
        <v>39</v>
      </c>
      <c r="J248" s="62">
        <f t="shared" si="32"/>
        <v>1</v>
      </c>
      <c r="K248" s="63" t="s">
        <v>64</v>
      </c>
      <c r="L248" s="63" t="s">
        <v>7</v>
      </c>
      <c r="M248" s="45"/>
      <c r="N248" s="44"/>
      <c r="O248" s="44"/>
      <c r="P248" s="46"/>
      <c r="Q248" s="44"/>
      <c r="R248" s="44"/>
      <c r="S248" s="46"/>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7">
        <f t="shared" si="27"/>
        <v>2579.2</v>
      </c>
      <c r="BB248" s="48">
        <f t="shared" si="28"/>
        <v>2579.2</v>
      </c>
      <c r="BC248" s="43" t="str">
        <f t="shared" si="29"/>
        <v>INR  Two Thousand Five Hundred &amp; Seventy Nine  and Paise Twenty Only</v>
      </c>
      <c r="BD248" s="79">
        <v>57</v>
      </c>
      <c r="BE248" s="79">
        <f t="shared" si="25"/>
        <v>64.48</v>
      </c>
      <c r="BF248" s="79">
        <f t="shared" si="30"/>
        <v>2280</v>
      </c>
      <c r="BG248" s="79"/>
      <c r="HQ248" s="15"/>
      <c r="HR248" s="15"/>
      <c r="HS248" s="15"/>
      <c r="HT248" s="15"/>
      <c r="HU248" s="15"/>
    </row>
    <row r="249" spans="1:229" s="14" customFormat="1" ht="60" customHeight="1">
      <c r="A249" s="56">
        <v>237</v>
      </c>
      <c r="B249" s="64" t="s">
        <v>645</v>
      </c>
      <c r="C249" s="57" t="s">
        <v>297</v>
      </c>
      <c r="D249" s="65">
        <v>460</v>
      </c>
      <c r="E249" s="66" t="s">
        <v>249</v>
      </c>
      <c r="F249" s="67">
        <v>23.76</v>
      </c>
      <c r="G249" s="68"/>
      <c r="H249" s="61"/>
      <c r="I249" s="60" t="s">
        <v>39</v>
      </c>
      <c r="J249" s="62">
        <f>IF(I249="Less(-)",-1,1)</f>
        <v>1</v>
      </c>
      <c r="K249" s="63" t="s">
        <v>64</v>
      </c>
      <c r="L249" s="63" t="s">
        <v>7</v>
      </c>
      <c r="M249" s="45"/>
      <c r="N249" s="44"/>
      <c r="O249" s="44"/>
      <c r="P249" s="46"/>
      <c r="Q249" s="44"/>
      <c r="R249" s="44"/>
      <c r="S249" s="46"/>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7">
        <f t="shared" si="27"/>
        <v>10929.6</v>
      </c>
      <c r="BB249" s="48">
        <f t="shared" si="28"/>
        <v>10929.6</v>
      </c>
      <c r="BC249" s="43" t="str">
        <f t="shared" si="29"/>
        <v>INR  Ten Thousand Nine Hundred &amp; Twenty Nine  and Paise Sixty Only</v>
      </c>
      <c r="BD249" s="79">
        <v>21</v>
      </c>
      <c r="BE249" s="79">
        <f aca="true" t="shared" si="33" ref="BE249:BE256">ROUND(BD249*1.12*1.01,2)</f>
        <v>23.76</v>
      </c>
      <c r="BF249" s="79">
        <f t="shared" si="30"/>
        <v>9660</v>
      </c>
      <c r="BG249" s="79"/>
      <c r="HQ249" s="15"/>
      <c r="HR249" s="15"/>
      <c r="HS249" s="15"/>
      <c r="HT249" s="15"/>
      <c r="HU249" s="15"/>
    </row>
    <row r="250" spans="1:229" s="14" customFormat="1" ht="60" customHeight="1">
      <c r="A250" s="56">
        <v>238</v>
      </c>
      <c r="B250" s="64" t="s">
        <v>644</v>
      </c>
      <c r="C250" s="57" t="s">
        <v>298</v>
      </c>
      <c r="D250" s="65">
        <v>190</v>
      </c>
      <c r="E250" s="66" t="s">
        <v>249</v>
      </c>
      <c r="F250" s="67">
        <v>48.64</v>
      </c>
      <c r="G250" s="68"/>
      <c r="H250" s="61"/>
      <c r="I250" s="60" t="s">
        <v>39</v>
      </c>
      <c r="J250" s="62">
        <f>IF(I250="Less(-)",-1,1)</f>
        <v>1</v>
      </c>
      <c r="K250" s="63" t="s">
        <v>64</v>
      </c>
      <c r="L250" s="63" t="s">
        <v>7</v>
      </c>
      <c r="M250" s="45"/>
      <c r="N250" s="44"/>
      <c r="O250" s="44"/>
      <c r="P250" s="46"/>
      <c r="Q250" s="44"/>
      <c r="R250" s="44"/>
      <c r="S250" s="46"/>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7">
        <f t="shared" si="27"/>
        <v>9241.6</v>
      </c>
      <c r="BB250" s="48">
        <f t="shared" si="28"/>
        <v>9241.6</v>
      </c>
      <c r="BC250" s="43" t="str">
        <f t="shared" si="29"/>
        <v>INR  Nine Thousand Two Hundred &amp; Forty One  and Paise Sixty Only</v>
      </c>
      <c r="BD250" s="79">
        <v>43</v>
      </c>
      <c r="BE250" s="79">
        <f t="shared" si="33"/>
        <v>48.64</v>
      </c>
      <c r="BF250" s="79">
        <f t="shared" si="30"/>
        <v>8170</v>
      </c>
      <c r="BG250" s="79"/>
      <c r="HQ250" s="15"/>
      <c r="HR250" s="15"/>
      <c r="HS250" s="15"/>
      <c r="HT250" s="15"/>
      <c r="HU250" s="15"/>
    </row>
    <row r="251" spans="1:229" s="14" customFormat="1" ht="174.75" customHeight="1">
      <c r="A251" s="56">
        <v>239</v>
      </c>
      <c r="B251" s="64" t="s">
        <v>539</v>
      </c>
      <c r="C251" s="57" t="s">
        <v>299</v>
      </c>
      <c r="D251" s="65">
        <v>70</v>
      </c>
      <c r="E251" s="66" t="s">
        <v>248</v>
      </c>
      <c r="F251" s="67">
        <v>64.48</v>
      </c>
      <c r="G251" s="68"/>
      <c r="H251" s="61"/>
      <c r="I251" s="60" t="s">
        <v>39</v>
      </c>
      <c r="J251" s="62">
        <f>IF(I251="Less(-)",-1,1)</f>
        <v>1</v>
      </c>
      <c r="K251" s="63" t="s">
        <v>64</v>
      </c>
      <c r="L251" s="63" t="s">
        <v>7</v>
      </c>
      <c r="M251" s="45"/>
      <c r="N251" s="44"/>
      <c r="O251" s="44"/>
      <c r="P251" s="46"/>
      <c r="Q251" s="44"/>
      <c r="R251" s="44"/>
      <c r="S251" s="46"/>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7">
        <f t="shared" si="27"/>
        <v>4513.6</v>
      </c>
      <c r="BB251" s="48">
        <f t="shared" si="28"/>
        <v>4513.6</v>
      </c>
      <c r="BC251" s="43" t="str">
        <f t="shared" si="29"/>
        <v>INR  Four Thousand Five Hundred &amp; Thirteen  and Paise Sixty Only</v>
      </c>
      <c r="BD251" s="79">
        <v>57</v>
      </c>
      <c r="BE251" s="79">
        <f t="shared" si="33"/>
        <v>64.48</v>
      </c>
      <c r="BF251" s="79">
        <f t="shared" si="30"/>
        <v>3990</v>
      </c>
      <c r="BG251" s="79"/>
      <c r="HQ251" s="15"/>
      <c r="HR251" s="15"/>
      <c r="HS251" s="15"/>
      <c r="HT251" s="15"/>
      <c r="HU251" s="15"/>
    </row>
    <row r="252" spans="1:229" s="14" customFormat="1" ht="173.25" customHeight="1">
      <c r="A252" s="56">
        <v>240</v>
      </c>
      <c r="B252" s="64" t="s">
        <v>646</v>
      </c>
      <c r="C252" s="57" t="s">
        <v>300</v>
      </c>
      <c r="D252" s="65">
        <v>25</v>
      </c>
      <c r="E252" s="66" t="s">
        <v>248</v>
      </c>
      <c r="F252" s="67">
        <v>74.66</v>
      </c>
      <c r="G252" s="68"/>
      <c r="H252" s="61"/>
      <c r="I252" s="60" t="s">
        <v>39</v>
      </c>
      <c r="J252" s="62">
        <f>IF(I252="Less(-)",-1,1)</f>
        <v>1</v>
      </c>
      <c r="K252" s="63" t="s">
        <v>64</v>
      </c>
      <c r="L252" s="63" t="s">
        <v>7</v>
      </c>
      <c r="M252" s="45"/>
      <c r="N252" s="44"/>
      <c r="O252" s="44"/>
      <c r="P252" s="46"/>
      <c r="Q252" s="44"/>
      <c r="R252" s="44"/>
      <c r="S252" s="46"/>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7">
        <f t="shared" si="27"/>
        <v>1866.5</v>
      </c>
      <c r="BB252" s="48">
        <f t="shared" si="28"/>
        <v>1866.5</v>
      </c>
      <c r="BC252" s="43" t="str">
        <f t="shared" si="29"/>
        <v>INR  One Thousand Eight Hundred &amp; Sixty Six  and Paise Fifty Only</v>
      </c>
      <c r="BD252" s="79">
        <v>66</v>
      </c>
      <c r="BE252" s="79">
        <f t="shared" si="33"/>
        <v>74.66</v>
      </c>
      <c r="BF252" s="79">
        <f t="shared" si="30"/>
        <v>1650</v>
      </c>
      <c r="BG252" s="79"/>
      <c r="HQ252" s="15"/>
      <c r="HR252" s="15"/>
      <c r="HS252" s="15"/>
      <c r="HT252" s="15"/>
      <c r="HU252" s="15"/>
    </row>
    <row r="253" spans="1:229" s="14" customFormat="1" ht="171.75" customHeight="1">
      <c r="A253" s="56">
        <v>241</v>
      </c>
      <c r="B253" s="64" t="s">
        <v>648</v>
      </c>
      <c r="C253" s="57" t="s">
        <v>301</v>
      </c>
      <c r="D253" s="65">
        <v>30</v>
      </c>
      <c r="E253" s="66" t="s">
        <v>248</v>
      </c>
      <c r="F253" s="67">
        <v>95.02</v>
      </c>
      <c r="G253" s="68"/>
      <c r="H253" s="61"/>
      <c r="I253" s="60" t="s">
        <v>39</v>
      </c>
      <c r="J253" s="62">
        <f>IF(I253="Less(-)",-1,1)</f>
        <v>1</v>
      </c>
      <c r="K253" s="63" t="s">
        <v>64</v>
      </c>
      <c r="L253" s="63" t="s">
        <v>7</v>
      </c>
      <c r="M253" s="45"/>
      <c r="N253" s="44"/>
      <c r="O253" s="44"/>
      <c r="P253" s="46"/>
      <c r="Q253" s="44"/>
      <c r="R253" s="44"/>
      <c r="S253" s="46"/>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7">
        <f t="shared" si="27"/>
        <v>2850.6</v>
      </c>
      <c r="BB253" s="48">
        <f t="shared" si="28"/>
        <v>2850.6</v>
      </c>
      <c r="BC253" s="43" t="str">
        <f t="shared" si="29"/>
        <v>INR  Two Thousand Eight Hundred &amp; Fifty  and Paise Sixty Only</v>
      </c>
      <c r="BD253" s="79">
        <v>84</v>
      </c>
      <c r="BE253" s="79">
        <f t="shared" si="33"/>
        <v>95.02</v>
      </c>
      <c r="BF253" s="79">
        <f t="shared" si="30"/>
        <v>2520</v>
      </c>
      <c r="BG253" s="79"/>
      <c r="HQ253" s="15"/>
      <c r="HR253" s="15"/>
      <c r="HS253" s="15"/>
      <c r="HT253" s="15"/>
      <c r="HU253" s="15"/>
    </row>
    <row r="254" spans="1:229" s="14" customFormat="1" ht="173.25" customHeight="1">
      <c r="A254" s="56">
        <v>242</v>
      </c>
      <c r="B254" s="64" t="s">
        <v>647</v>
      </c>
      <c r="C254" s="57" t="s">
        <v>302</v>
      </c>
      <c r="D254" s="65">
        <v>10</v>
      </c>
      <c r="E254" s="66" t="s">
        <v>248</v>
      </c>
      <c r="F254" s="67">
        <v>105.2</v>
      </c>
      <c r="G254" s="68"/>
      <c r="H254" s="61"/>
      <c r="I254" s="60" t="s">
        <v>39</v>
      </c>
      <c r="J254" s="62">
        <f t="shared" si="32"/>
        <v>1</v>
      </c>
      <c r="K254" s="63" t="s">
        <v>64</v>
      </c>
      <c r="L254" s="63" t="s">
        <v>7</v>
      </c>
      <c r="M254" s="45"/>
      <c r="N254" s="44"/>
      <c r="O254" s="44"/>
      <c r="P254" s="46"/>
      <c r="Q254" s="44"/>
      <c r="R254" s="44"/>
      <c r="S254" s="46"/>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7">
        <f t="shared" si="27"/>
        <v>1052</v>
      </c>
      <c r="BB254" s="48">
        <f t="shared" si="28"/>
        <v>1052</v>
      </c>
      <c r="BC254" s="43" t="str">
        <f t="shared" si="29"/>
        <v>INR  One Thousand  &amp;Fifty Two  Only</v>
      </c>
      <c r="BD254" s="79">
        <v>93</v>
      </c>
      <c r="BE254" s="79">
        <f t="shared" si="33"/>
        <v>105.2</v>
      </c>
      <c r="BF254" s="79">
        <f t="shared" si="30"/>
        <v>930</v>
      </c>
      <c r="BG254" s="79"/>
      <c r="HQ254" s="15"/>
      <c r="HR254" s="15"/>
      <c r="HS254" s="15"/>
      <c r="HT254" s="15"/>
      <c r="HU254" s="15"/>
    </row>
    <row r="255" spans="1:229" s="14" customFormat="1" ht="247.5" customHeight="1">
      <c r="A255" s="56">
        <v>243</v>
      </c>
      <c r="B255" s="64" t="s">
        <v>540</v>
      </c>
      <c r="C255" s="57" t="s">
        <v>303</v>
      </c>
      <c r="D255" s="65">
        <v>9</v>
      </c>
      <c r="E255" s="66" t="s">
        <v>249</v>
      </c>
      <c r="F255" s="67">
        <v>8135.59</v>
      </c>
      <c r="G255" s="68"/>
      <c r="H255" s="61"/>
      <c r="I255" s="60" t="s">
        <v>39</v>
      </c>
      <c r="J255" s="62">
        <f t="shared" si="32"/>
        <v>1</v>
      </c>
      <c r="K255" s="63" t="s">
        <v>64</v>
      </c>
      <c r="L255" s="63" t="s">
        <v>7</v>
      </c>
      <c r="M255" s="45"/>
      <c r="N255" s="44"/>
      <c r="O255" s="44"/>
      <c r="P255" s="46"/>
      <c r="Q255" s="44"/>
      <c r="R255" s="44"/>
      <c r="S255" s="46"/>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7">
        <f t="shared" si="27"/>
        <v>73220.31</v>
      </c>
      <c r="BB255" s="48">
        <f t="shared" si="28"/>
        <v>73220.31</v>
      </c>
      <c r="BC255" s="43" t="str">
        <f t="shared" si="29"/>
        <v>INR  Seventy Three Thousand Two Hundred &amp; Twenty  and Paise Thirty One Only</v>
      </c>
      <c r="BD255" s="79">
        <v>7192</v>
      </c>
      <c r="BE255" s="79">
        <f t="shared" si="33"/>
        <v>8135.59</v>
      </c>
      <c r="BF255" s="79">
        <f t="shared" si="30"/>
        <v>64728</v>
      </c>
      <c r="BG255" s="79"/>
      <c r="HQ255" s="15"/>
      <c r="HR255" s="15"/>
      <c r="HS255" s="15"/>
      <c r="HT255" s="15"/>
      <c r="HU255" s="15"/>
    </row>
    <row r="256" spans="1:229" s="14" customFormat="1" ht="63.75" customHeight="1">
      <c r="A256" s="56">
        <v>244</v>
      </c>
      <c r="B256" s="64" t="s">
        <v>649</v>
      </c>
      <c r="C256" s="57" t="s">
        <v>304</v>
      </c>
      <c r="D256" s="65">
        <v>3</v>
      </c>
      <c r="E256" s="66" t="s">
        <v>249</v>
      </c>
      <c r="F256" s="67">
        <v>3736.35</v>
      </c>
      <c r="G256" s="68"/>
      <c r="H256" s="61"/>
      <c r="I256" s="60" t="s">
        <v>39</v>
      </c>
      <c r="J256" s="62">
        <f>IF(I256="Less(-)",-1,1)</f>
        <v>1</v>
      </c>
      <c r="K256" s="63" t="s">
        <v>64</v>
      </c>
      <c r="L256" s="63" t="s">
        <v>7</v>
      </c>
      <c r="M256" s="45"/>
      <c r="N256" s="44"/>
      <c r="O256" s="44"/>
      <c r="P256" s="46"/>
      <c r="Q256" s="44"/>
      <c r="R256" s="44"/>
      <c r="S256" s="46"/>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7">
        <f t="shared" si="27"/>
        <v>11209.05</v>
      </c>
      <c r="BB256" s="48">
        <f t="shared" si="28"/>
        <v>11209.05</v>
      </c>
      <c r="BC256" s="43" t="str">
        <f t="shared" si="29"/>
        <v>INR  Eleven Thousand Two Hundred &amp; Nine  and Paise Five Only</v>
      </c>
      <c r="BD256" s="79">
        <v>3303</v>
      </c>
      <c r="BE256" s="79">
        <f t="shared" si="33"/>
        <v>3736.35</v>
      </c>
      <c r="BF256" s="79">
        <f t="shared" si="30"/>
        <v>9909</v>
      </c>
      <c r="BG256" s="79"/>
      <c r="HQ256" s="15"/>
      <c r="HR256" s="15"/>
      <c r="HS256" s="15"/>
      <c r="HT256" s="15"/>
      <c r="HU256" s="15"/>
    </row>
    <row r="257" spans="1:229" s="14" customFormat="1" ht="64.5" customHeight="1">
      <c r="A257" s="56">
        <v>245</v>
      </c>
      <c r="B257" s="64" t="s">
        <v>652</v>
      </c>
      <c r="C257" s="57" t="s">
        <v>305</v>
      </c>
      <c r="D257" s="65">
        <v>6</v>
      </c>
      <c r="E257" s="66" t="s">
        <v>254</v>
      </c>
      <c r="F257" s="67">
        <v>8639.48</v>
      </c>
      <c r="G257" s="68"/>
      <c r="H257" s="61"/>
      <c r="I257" s="60" t="s">
        <v>39</v>
      </c>
      <c r="J257" s="62">
        <f t="shared" si="32"/>
        <v>1</v>
      </c>
      <c r="K257" s="63" t="s">
        <v>64</v>
      </c>
      <c r="L257" s="63" t="s">
        <v>7</v>
      </c>
      <c r="M257" s="45"/>
      <c r="N257" s="44"/>
      <c r="O257" s="44"/>
      <c r="P257" s="46"/>
      <c r="Q257" s="44"/>
      <c r="R257" s="44"/>
      <c r="S257" s="46"/>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7">
        <f t="shared" si="27"/>
        <v>51836.88</v>
      </c>
      <c r="BB257" s="48">
        <f t="shared" si="28"/>
        <v>51836.88</v>
      </c>
      <c r="BC257" s="43" t="str">
        <f t="shared" si="29"/>
        <v>INR  Fifty One Thousand Eight Hundred &amp; Thirty Six  and Paise Eighty Eight Only</v>
      </c>
      <c r="BD257" s="79">
        <v>7415</v>
      </c>
      <c r="BE257" s="79">
        <f>ROUND(BD257*1.12*1.03*1.01,2)</f>
        <v>8639.48</v>
      </c>
      <c r="BF257" s="79">
        <f t="shared" si="30"/>
        <v>44490</v>
      </c>
      <c r="BG257" s="79"/>
      <c r="HQ257" s="15"/>
      <c r="HR257" s="15"/>
      <c r="HS257" s="15"/>
      <c r="HT257" s="15"/>
      <c r="HU257" s="15"/>
    </row>
    <row r="258" spans="1:229" s="14" customFormat="1" ht="87" customHeight="1">
      <c r="A258" s="56">
        <v>246</v>
      </c>
      <c r="B258" s="64" t="s">
        <v>684</v>
      </c>
      <c r="C258" s="57" t="s">
        <v>307</v>
      </c>
      <c r="D258" s="65">
        <v>6</v>
      </c>
      <c r="E258" s="66" t="s">
        <v>254</v>
      </c>
      <c r="F258" s="67">
        <v>7262.29</v>
      </c>
      <c r="G258" s="68"/>
      <c r="H258" s="61"/>
      <c r="I258" s="60" t="s">
        <v>39</v>
      </c>
      <c r="J258" s="62">
        <f t="shared" si="32"/>
        <v>1</v>
      </c>
      <c r="K258" s="63" t="s">
        <v>64</v>
      </c>
      <c r="L258" s="63" t="s">
        <v>7</v>
      </c>
      <c r="M258" s="45"/>
      <c r="N258" s="44"/>
      <c r="O258" s="44"/>
      <c r="P258" s="46"/>
      <c r="Q258" s="44"/>
      <c r="R258" s="44"/>
      <c r="S258" s="46"/>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7">
        <f t="shared" si="27"/>
        <v>43573.74</v>
      </c>
      <c r="BB258" s="48">
        <f t="shared" si="28"/>
        <v>43573.74</v>
      </c>
      <c r="BC258" s="43" t="str">
        <f t="shared" si="29"/>
        <v>INR  Forty Three Thousand Five Hundred &amp; Seventy Three  and Paise Seventy Four Only</v>
      </c>
      <c r="BD258" s="79">
        <v>6233</v>
      </c>
      <c r="BE258" s="79">
        <f aca="true" t="shared" si="34" ref="BE258:BE270">ROUND(BD258*1.12*1.03*1.01,2)</f>
        <v>7262.29</v>
      </c>
      <c r="BF258" s="79">
        <f t="shared" si="30"/>
        <v>37398</v>
      </c>
      <c r="BG258" s="79"/>
      <c r="HQ258" s="15"/>
      <c r="HR258" s="15"/>
      <c r="HS258" s="15"/>
      <c r="HT258" s="15"/>
      <c r="HU258" s="15"/>
    </row>
    <row r="259" spans="1:229" s="14" customFormat="1" ht="90" customHeight="1">
      <c r="A259" s="56">
        <v>247</v>
      </c>
      <c r="B259" s="64" t="s">
        <v>653</v>
      </c>
      <c r="C259" s="57" t="s">
        <v>308</v>
      </c>
      <c r="D259" s="65">
        <v>56</v>
      </c>
      <c r="E259" s="66" t="s">
        <v>254</v>
      </c>
      <c r="F259" s="67">
        <v>5110.29</v>
      </c>
      <c r="G259" s="68"/>
      <c r="H259" s="61"/>
      <c r="I259" s="60" t="s">
        <v>39</v>
      </c>
      <c r="J259" s="62">
        <f t="shared" si="32"/>
        <v>1</v>
      </c>
      <c r="K259" s="63" t="s">
        <v>64</v>
      </c>
      <c r="L259" s="63" t="s">
        <v>7</v>
      </c>
      <c r="M259" s="45"/>
      <c r="N259" s="44"/>
      <c r="O259" s="44"/>
      <c r="P259" s="46"/>
      <c r="Q259" s="44"/>
      <c r="R259" s="44"/>
      <c r="S259" s="46"/>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7">
        <f t="shared" si="27"/>
        <v>286176.24</v>
      </c>
      <c r="BB259" s="48">
        <f t="shared" si="28"/>
        <v>286176.24</v>
      </c>
      <c r="BC259" s="43" t="str">
        <f t="shared" si="29"/>
        <v>INR  Two Lakh Eighty Six Thousand One Hundred &amp; Seventy Six  and Paise Twenty Four Only</v>
      </c>
      <c r="BD259" s="79">
        <v>4386</v>
      </c>
      <c r="BE259" s="79">
        <f t="shared" si="34"/>
        <v>5110.29</v>
      </c>
      <c r="BF259" s="79">
        <f t="shared" si="30"/>
        <v>245616</v>
      </c>
      <c r="BG259" s="79"/>
      <c r="HQ259" s="15"/>
      <c r="HR259" s="15"/>
      <c r="HS259" s="15"/>
      <c r="HT259" s="15"/>
      <c r="HU259" s="15"/>
    </row>
    <row r="260" spans="1:229" s="14" customFormat="1" ht="78" customHeight="1">
      <c r="A260" s="56">
        <v>248</v>
      </c>
      <c r="B260" s="64" t="s">
        <v>545</v>
      </c>
      <c r="C260" s="57" t="s">
        <v>309</v>
      </c>
      <c r="D260" s="65">
        <v>6</v>
      </c>
      <c r="E260" s="66" t="s">
        <v>254</v>
      </c>
      <c r="F260" s="67">
        <v>1186.11</v>
      </c>
      <c r="G260" s="68"/>
      <c r="H260" s="61"/>
      <c r="I260" s="60" t="s">
        <v>39</v>
      </c>
      <c r="J260" s="62">
        <f t="shared" si="32"/>
        <v>1</v>
      </c>
      <c r="K260" s="63" t="s">
        <v>64</v>
      </c>
      <c r="L260" s="63" t="s">
        <v>7</v>
      </c>
      <c r="M260" s="45"/>
      <c r="N260" s="44"/>
      <c r="O260" s="44"/>
      <c r="P260" s="46"/>
      <c r="Q260" s="44"/>
      <c r="R260" s="44"/>
      <c r="S260" s="46"/>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7">
        <f t="shared" si="27"/>
        <v>7116.66</v>
      </c>
      <c r="BB260" s="48">
        <f t="shared" si="28"/>
        <v>7116.66</v>
      </c>
      <c r="BC260" s="43" t="str">
        <f t="shared" si="29"/>
        <v>INR  Seven Thousand One Hundred &amp; Sixteen  and Paise Sixty Six Only</v>
      </c>
      <c r="BD260" s="79">
        <v>1018</v>
      </c>
      <c r="BE260" s="79">
        <f t="shared" si="34"/>
        <v>1186.11</v>
      </c>
      <c r="BF260" s="79">
        <f t="shared" si="30"/>
        <v>6108</v>
      </c>
      <c r="BG260" s="79"/>
      <c r="HQ260" s="15"/>
      <c r="HR260" s="15"/>
      <c r="HS260" s="15"/>
      <c r="HT260" s="15"/>
      <c r="HU260" s="15"/>
    </row>
    <row r="261" spans="1:229" s="14" customFormat="1" ht="48.75" customHeight="1">
      <c r="A261" s="56">
        <v>249</v>
      </c>
      <c r="B261" s="64" t="s">
        <v>546</v>
      </c>
      <c r="C261" s="57" t="s">
        <v>310</v>
      </c>
      <c r="D261" s="65">
        <v>200</v>
      </c>
      <c r="E261" s="66" t="s">
        <v>333</v>
      </c>
      <c r="F261" s="67">
        <v>235.36</v>
      </c>
      <c r="G261" s="68"/>
      <c r="H261" s="61"/>
      <c r="I261" s="60" t="s">
        <v>39</v>
      </c>
      <c r="J261" s="62">
        <f t="shared" si="32"/>
        <v>1</v>
      </c>
      <c r="K261" s="63" t="s">
        <v>64</v>
      </c>
      <c r="L261" s="63" t="s">
        <v>7</v>
      </c>
      <c r="M261" s="45"/>
      <c r="N261" s="44"/>
      <c r="O261" s="44"/>
      <c r="P261" s="46"/>
      <c r="Q261" s="44"/>
      <c r="R261" s="44"/>
      <c r="S261" s="46"/>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7">
        <f t="shared" si="27"/>
        <v>47072</v>
      </c>
      <c r="BB261" s="48">
        <f t="shared" si="28"/>
        <v>47072</v>
      </c>
      <c r="BC261" s="43" t="str">
        <f t="shared" si="29"/>
        <v>INR  Forty Seven Thousand  &amp;Seventy Two  Only</v>
      </c>
      <c r="BD261" s="79">
        <v>202</v>
      </c>
      <c r="BE261" s="79">
        <f t="shared" si="34"/>
        <v>235.36</v>
      </c>
      <c r="BF261" s="79">
        <f t="shared" si="30"/>
        <v>40400</v>
      </c>
      <c r="BG261" s="79"/>
      <c r="HQ261" s="15"/>
      <c r="HR261" s="15"/>
      <c r="HS261" s="15"/>
      <c r="HT261" s="15"/>
      <c r="HU261" s="15"/>
    </row>
    <row r="262" spans="1:229" s="14" customFormat="1" ht="48" customHeight="1">
      <c r="A262" s="56">
        <v>250</v>
      </c>
      <c r="B262" s="64" t="s">
        <v>547</v>
      </c>
      <c r="C262" s="57" t="s">
        <v>311</v>
      </c>
      <c r="D262" s="65">
        <v>1000</v>
      </c>
      <c r="E262" s="66" t="s">
        <v>252</v>
      </c>
      <c r="F262" s="67">
        <v>184.09</v>
      </c>
      <c r="G262" s="68"/>
      <c r="H262" s="61"/>
      <c r="I262" s="60" t="s">
        <v>39</v>
      </c>
      <c r="J262" s="62">
        <f t="shared" si="32"/>
        <v>1</v>
      </c>
      <c r="K262" s="63" t="s">
        <v>64</v>
      </c>
      <c r="L262" s="63" t="s">
        <v>7</v>
      </c>
      <c r="M262" s="45"/>
      <c r="N262" s="44"/>
      <c r="O262" s="44"/>
      <c r="P262" s="46"/>
      <c r="Q262" s="44"/>
      <c r="R262" s="44"/>
      <c r="S262" s="46"/>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7">
        <f t="shared" si="27"/>
        <v>184090</v>
      </c>
      <c r="BB262" s="48">
        <f t="shared" si="28"/>
        <v>184090</v>
      </c>
      <c r="BC262" s="43" t="str">
        <f t="shared" si="29"/>
        <v>INR  One Lakh Eighty Four Thousand  &amp;Ninety  Only</v>
      </c>
      <c r="BD262" s="79">
        <v>158</v>
      </c>
      <c r="BE262" s="79">
        <f t="shared" si="34"/>
        <v>184.09</v>
      </c>
      <c r="BF262" s="79">
        <f t="shared" si="30"/>
        <v>158000</v>
      </c>
      <c r="BG262" s="79"/>
      <c r="HQ262" s="15"/>
      <c r="HR262" s="15"/>
      <c r="HS262" s="15"/>
      <c r="HT262" s="15"/>
      <c r="HU262" s="15"/>
    </row>
    <row r="263" spans="1:229" s="14" customFormat="1" ht="45" customHeight="1">
      <c r="A263" s="56">
        <v>251</v>
      </c>
      <c r="B263" s="64" t="s">
        <v>548</v>
      </c>
      <c r="C263" s="57" t="s">
        <v>312</v>
      </c>
      <c r="D263" s="65">
        <v>500</v>
      </c>
      <c r="E263" s="66" t="s">
        <v>333</v>
      </c>
      <c r="F263" s="67">
        <v>129.33</v>
      </c>
      <c r="G263" s="68"/>
      <c r="H263" s="61"/>
      <c r="I263" s="60" t="s">
        <v>39</v>
      </c>
      <c r="J263" s="62">
        <f t="shared" si="32"/>
        <v>1</v>
      </c>
      <c r="K263" s="63" t="s">
        <v>64</v>
      </c>
      <c r="L263" s="63" t="s">
        <v>7</v>
      </c>
      <c r="M263" s="45"/>
      <c r="N263" s="44"/>
      <c r="O263" s="44"/>
      <c r="P263" s="46"/>
      <c r="Q263" s="44"/>
      <c r="R263" s="44"/>
      <c r="S263" s="46"/>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7">
        <f t="shared" si="27"/>
        <v>64665</v>
      </c>
      <c r="BB263" s="48">
        <f t="shared" si="28"/>
        <v>64665</v>
      </c>
      <c r="BC263" s="43" t="str">
        <f t="shared" si="29"/>
        <v>INR  Sixty Four Thousand Six Hundred &amp; Sixty Five  Only</v>
      </c>
      <c r="BD263" s="79">
        <v>111</v>
      </c>
      <c r="BE263" s="79">
        <f t="shared" si="34"/>
        <v>129.33</v>
      </c>
      <c r="BF263" s="79">
        <f t="shared" si="30"/>
        <v>55500</v>
      </c>
      <c r="BG263" s="79"/>
      <c r="HQ263" s="15"/>
      <c r="HR263" s="15"/>
      <c r="HS263" s="15"/>
      <c r="HT263" s="15"/>
      <c r="HU263" s="15"/>
    </row>
    <row r="264" spans="1:229" s="14" customFormat="1" ht="107.25" customHeight="1">
      <c r="A264" s="56">
        <v>252</v>
      </c>
      <c r="B264" s="64" t="s">
        <v>654</v>
      </c>
      <c r="C264" s="57" t="s">
        <v>313</v>
      </c>
      <c r="D264" s="65">
        <v>985</v>
      </c>
      <c r="E264" s="66" t="s">
        <v>455</v>
      </c>
      <c r="F264" s="67">
        <v>1273.49</v>
      </c>
      <c r="G264" s="68"/>
      <c r="H264" s="61"/>
      <c r="I264" s="60" t="s">
        <v>39</v>
      </c>
      <c r="J264" s="62">
        <f t="shared" si="32"/>
        <v>1</v>
      </c>
      <c r="K264" s="63" t="s">
        <v>64</v>
      </c>
      <c r="L264" s="63" t="s">
        <v>7</v>
      </c>
      <c r="M264" s="45"/>
      <c r="N264" s="44"/>
      <c r="O264" s="44"/>
      <c r="P264" s="46"/>
      <c r="Q264" s="44"/>
      <c r="R264" s="44"/>
      <c r="S264" s="46"/>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7">
        <f t="shared" si="27"/>
        <v>1254387.65</v>
      </c>
      <c r="BB264" s="48">
        <f t="shared" si="28"/>
        <v>1254387.65</v>
      </c>
      <c r="BC264" s="43" t="str">
        <f t="shared" si="29"/>
        <v>INR  Twelve Lakh Fifty Four Thousand Three Hundred &amp; Eighty Seven  and Paise Sixty Five Only</v>
      </c>
      <c r="BD264" s="79">
        <v>1093</v>
      </c>
      <c r="BE264" s="79">
        <f t="shared" si="34"/>
        <v>1273.49</v>
      </c>
      <c r="BF264" s="79">
        <f t="shared" si="30"/>
        <v>1076605</v>
      </c>
      <c r="BG264" s="79"/>
      <c r="HQ264" s="15"/>
      <c r="HR264" s="15"/>
      <c r="HS264" s="15"/>
      <c r="HT264" s="15"/>
      <c r="HU264" s="15"/>
    </row>
    <row r="265" spans="1:229" s="14" customFormat="1" ht="129" customHeight="1">
      <c r="A265" s="56">
        <v>253</v>
      </c>
      <c r="B265" s="64" t="s">
        <v>655</v>
      </c>
      <c r="C265" s="57" t="s">
        <v>314</v>
      </c>
      <c r="D265" s="65">
        <v>200</v>
      </c>
      <c r="E265" s="66" t="s">
        <v>455</v>
      </c>
      <c r="F265" s="67">
        <v>290.12</v>
      </c>
      <c r="G265" s="68"/>
      <c r="H265" s="61"/>
      <c r="I265" s="60" t="s">
        <v>39</v>
      </c>
      <c r="J265" s="62">
        <f t="shared" si="32"/>
        <v>1</v>
      </c>
      <c r="K265" s="63" t="s">
        <v>64</v>
      </c>
      <c r="L265" s="63" t="s">
        <v>7</v>
      </c>
      <c r="M265" s="45"/>
      <c r="N265" s="44"/>
      <c r="O265" s="44"/>
      <c r="P265" s="46"/>
      <c r="Q265" s="44"/>
      <c r="R265" s="44"/>
      <c r="S265" s="46"/>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7">
        <f t="shared" si="27"/>
        <v>58024</v>
      </c>
      <c r="BB265" s="48">
        <f t="shared" si="28"/>
        <v>58024</v>
      </c>
      <c r="BC265" s="43" t="str">
        <f t="shared" si="29"/>
        <v>INR  Fifty Eight Thousand  &amp;Twenty Four  Only</v>
      </c>
      <c r="BD265" s="79">
        <v>249</v>
      </c>
      <c r="BE265" s="79">
        <f t="shared" si="34"/>
        <v>290.12</v>
      </c>
      <c r="BF265" s="79">
        <f t="shared" si="30"/>
        <v>49800</v>
      </c>
      <c r="BG265" s="79"/>
      <c r="HQ265" s="15"/>
      <c r="HR265" s="15"/>
      <c r="HS265" s="15"/>
      <c r="HT265" s="15"/>
      <c r="HU265" s="15"/>
    </row>
    <row r="266" spans="1:229" s="14" customFormat="1" ht="144.75" customHeight="1">
      <c r="A266" s="56">
        <v>254</v>
      </c>
      <c r="B266" s="64" t="s">
        <v>551</v>
      </c>
      <c r="C266" s="57" t="s">
        <v>315</v>
      </c>
      <c r="D266" s="65">
        <v>210</v>
      </c>
      <c r="E266" s="66" t="s">
        <v>455</v>
      </c>
      <c r="F266" s="67">
        <v>1092.9</v>
      </c>
      <c r="G266" s="68"/>
      <c r="H266" s="61"/>
      <c r="I266" s="60" t="s">
        <v>39</v>
      </c>
      <c r="J266" s="62">
        <f t="shared" si="32"/>
        <v>1</v>
      </c>
      <c r="K266" s="63" t="s">
        <v>64</v>
      </c>
      <c r="L266" s="63" t="s">
        <v>7</v>
      </c>
      <c r="M266" s="45"/>
      <c r="N266" s="44"/>
      <c r="O266" s="44"/>
      <c r="P266" s="46"/>
      <c r="Q266" s="44"/>
      <c r="R266" s="44"/>
      <c r="S266" s="46"/>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7">
        <f t="shared" si="27"/>
        <v>229509</v>
      </c>
      <c r="BB266" s="48">
        <f t="shared" si="28"/>
        <v>229509</v>
      </c>
      <c r="BC266" s="43" t="str">
        <f t="shared" si="29"/>
        <v>INR  Two Lakh Twenty Nine Thousand Five Hundred &amp; Nine  Only</v>
      </c>
      <c r="BD266" s="79">
        <v>938</v>
      </c>
      <c r="BE266" s="79">
        <f t="shared" si="34"/>
        <v>1092.9</v>
      </c>
      <c r="BF266" s="79">
        <f t="shared" si="30"/>
        <v>196980</v>
      </c>
      <c r="BG266" s="79"/>
      <c r="HQ266" s="15"/>
      <c r="HR266" s="15"/>
      <c r="HS266" s="15"/>
      <c r="HT266" s="15"/>
      <c r="HU266" s="15"/>
    </row>
    <row r="267" spans="1:229" s="14" customFormat="1" ht="36" customHeight="1">
      <c r="A267" s="56">
        <v>255</v>
      </c>
      <c r="B267" s="64" t="s">
        <v>454</v>
      </c>
      <c r="C267" s="57" t="s">
        <v>316</v>
      </c>
      <c r="D267" s="65">
        <v>450</v>
      </c>
      <c r="E267" s="66" t="s">
        <v>253</v>
      </c>
      <c r="F267" s="67">
        <v>450.91</v>
      </c>
      <c r="G267" s="68"/>
      <c r="H267" s="61"/>
      <c r="I267" s="60" t="s">
        <v>39</v>
      </c>
      <c r="J267" s="62">
        <f t="shared" si="32"/>
        <v>1</v>
      </c>
      <c r="K267" s="63" t="s">
        <v>64</v>
      </c>
      <c r="L267" s="63" t="s">
        <v>7</v>
      </c>
      <c r="M267" s="45"/>
      <c r="N267" s="44"/>
      <c r="O267" s="44"/>
      <c r="P267" s="46"/>
      <c r="Q267" s="44"/>
      <c r="R267" s="44"/>
      <c r="S267" s="46"/>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7">
        <f t="shared" si="27"/>
        <v>202909.5</v>
      </c>
      <c r="BB267" s="48">
        <f t="shared" si="28"/>
        <v>202909.5</v>
      </c>
      <c r="BC267" s="43" t="str">
        <f t="shared" si="29"/>
        <v>INR  Two Lakh Two Thousand Nine Hundred &amp; Nine  and Paise Fifty Only</v>
      </c>
      <c r="BD267" s="79">
        <v>387</v>
      </c>
      <c r="BE267" s="79">
        <f t="shared" si="34"/>
        <v>450.91</v>
      </c>
      <c r="BF267" s="79">
        <f t="shared" si="30"/>
        <v>174150</v>
      </c>
      <c r="BG267" s="79"/>
      <c r="HQ267" s="15"/>
      <c r="HR267" s="15"/>
      <c r="HS267" s="15"/>
      <c r="HT267" s="15"/>
      <c r="HU267" s="15"/>
    </row>
    <row r="268" spans="1:229" s="14" customFormat="1" ht="48.75" customHeight="1">
      <c r="A268" s="56">
        <v>256</v>
      </c>
      <c r="B268" s="64" t="s">
        <v>453</v>
      </c>
      <c r="C268" s="57" t="s">
        <v>317</v>
      </c>
      <c r="D268" s="65">
        <v>535</v>
      </c>
      <c r="E268" s="66" t="s">
        <v>253</v>
      </c>
      <c r="F268" s="67">
        <v>116.51</v>
      </c>
      <c r="G268" s="68"/>
      <c r="H268" s="61"/>
      <c r="I268" s="60" t="s">
        <v>39</v>
      </c>
      <c r="J268" s="62">
        <f t="shared" si="32"/>
        <v>1</v>
      </c>
      <c r="K268" s="63" t="s">
        <v>64</v>
      </c>
      <c r="L268" s="63" t="s">
        <v>7</v>
      </c>
      <c r="M268" s="45"/>
      <c r="N268" s="44"/>
      <c r="O268" s="44"/>
      <c r="P268" s="46"/>
      <c r="Q268" s="44"/>
      <c r="R268" s="44"/>
      <c r="S268" s="46"/>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7">
        <f t="shared" si="27"/>
        <v>62332.85</v>
      </c>
      <c r="BB268" s="48">
        <f t="shared" si="28"/>
        <v>62332.85</v>
      </c>
      <c r="BC268" s="43" t="str">
        <f t="shared" si="29"/>
        <v>INR  Sixty Two Thousand Three Hundred &amp; Thirty Two  and Paise Eighty Five Only</v>
      </c>
      <c r="BD268" s="79">
        <v>100</v>
      </c>
      <c r="BE268" s="79">
        <f t="shared" si="34"/>
        <v>116.51</v>
      </c>
      <c r="BF268" s="79">
        <f t="shared" si="30"/>
        <v>53500</v>
      </c>
      <c r="BG268" s="79"/>
      <c r="HQ268" s="15"/>
      <c r="HR268" s="15"/>
      <c r="HS268" s="15"/>
      <c r="HT268" s="15"/>
      <c r="HU268" s="15"/>
    </row>
    <row r="269" spans="1:229" s="14" customFormat="1" ht="60" customHeight="1">
      <c r="A269" s="56">
        <v>257</v>
      </c>
      <c r="B269" s="64" t="s">
        <v>554</v>
      </c>
      <c r="C269" s="57" t="s">
        <v>318</v>
      </c>
      <c r="D269" s="65">
        <v>12</v>
      </c>
      <c r="E269" s="66" t="s">
        <v>254</v>
      </c>
      <c r="F269" s="67">
        <v>1595.07</v>
      </c>
      <c r="G269" s="68"/>
      <c r="H269" s="61"/>
      <c r="I269" s="60" t="s">
        <v>39</v>
      </c>
      <c r="J269" s="62">
        <f t="shared" si="32"/>
        <v>1</v>
      </c>
      <c r="K269" s="63" t="s">
        <v>64</v>
      </c>
      <c r="L269" s="63" t="s">
        <v>7</v>
      </c>
      <c r="M269" s="45"/>
      <c r="N269" s="44"/>
      <c r="O269" s="44"/>
      <c r="P269" s="46"/>
      <c r="Q269" s="44"/>
      <c r="R269" s="44"/>
      <c r="S269" s="46"/>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7">
        <f t="shared" si="27"/>
        <v>19140.84</v>
      </c>
      <c r="BB269" s="48">
        <f t="shared" si="28"/>
        <v>19140.84</v>
      </c>
      <c r="BC269" s="43" t="str">
        <f t="shared" si="29"/>
        <v>INR  Nineteen Thousand One Hundred &amp; Forty  and Paise Eighty Four Only</v>
      </c>
      <c r="BD269" s="79">
        <v>1369</v>
      </c>
      <c r="BE269" s="79">
        <f t="shared" si="34"/>
        <v>1595.07</v>
      </c>
      <c r="BF269" s="79">
        <f t="shared" si="30"/>
        <v>16428</v>
      </c>
      <c r="BG269" s="79"/>
      <c r="HQ269" s="15"/>
      <c r="HR269" s="15"/>
      <c r="HS269" s="15"/>
      <c r="HT269" s="15"/>
      <c r="HU269" s="15"/>
    </row>
    <row r="270" spans="1:229" s="14" customFormat="1" ht="62.25" customHeight="1">
      <c r="A270" s="56">
        <v>258</v>
      </c>
      <c r="B270" s="64" t="s">
        <v>555</v>
      </c>
      <c r="C270" s="57" t="s">
        <v>319</v>
      </c>
      <c r="D270" s="65">
        <v>6</v>
      </c>
      <c r="E270" s="66" t="s">
        <v>252</v>
      </c>
      <c r="F270" s="67">
        <v>181.76</v>
      </c>
      <c r="G270" s="68"/>
      <c r="H270" s="61"/>
      <c r="I270" s="60" t="s">
        <v>39</v>
      </c>
      <c r="J270" s="62">
        <f t="shared" si="32"/>
        <v>1</v>
      </c>
      <c r="K270" s="63" t="s">
        <v>64</v>
      </c>
      <c r="L270" s="63" t="s">
        <v>7</v>
      </c>
      <c r="M270" s="45"/>
      <c r="N270" s="44"/>
      <c r="O270" s="44"/>
      <c r="P270" s="46"/>
      <c r="Q270" s="44"/>
      <c r="R270" s="44"/>
      <c r="S270" s="46"/>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7">
        <f t="shared" si="27"/>
        <v>1090.56</v>
      </c>
      <c r="BB270" s="48">
        <f t="shared" si="28"/>
        <v>1090.56</v>
      </c>
      <c r="BC270" s="43" t="str">
        <f t="shared" si="29"/>
        <v>INR  One Thousand  &amp;Ninety  and Paise Fifty Six Only</v>
      </c>
      <c r="BD270" s="79">
        <v>156</v>
      </c>
      <c r="BE270" s="79">
        <f t="shared" si="34"/>
        <v>181.76</v>
      </c>
      <c r="BF270" s="79">
        <f t="shared" si="30"/>
        <v>936</v>
      </c>
      <c r="BG270" s="79"/>
      <c r="HQ270" s="15"/>
      <c r="HR270" s="15"/>
      <c r="HS270" s="15"/>
      <c r="HT270" s="15"/>
      <c r="HU270" s="15"/>
    </row>
    <row r="271" spans="1:229" s="14" customFormat="1" ht="62.25" customHeight="1">
      <c r="A271" s="56">
        <v>259</v>
      </c>
      <c r="B271" s="64" t="s">
        <v>683</v>
      </c>
      <c r="C271" s="57" t="s">
        <v>320</v>
      </c>
      <c r="D271" s="65">
        <v>6</v>
      </c>
      <c r="E271" s="66" t="s">
        <v>556</v>
      </c>
      <c r="F271" s="67">
        <v>707</v>
      </c>
      <c r="G271" s="68"/>
      <c r="H271" s="61"/>
      <c r="I271" s="60" t="s">
        <v>39</v>
      </c>
      <c r="J271" s="62">
        <f>IF(I271="Less(-)",-1,1)</f>
        <v>1</v>
      </c>
      <c r="K271" s="63" t="s">
        <v>64</v>
      </c>
      <c r="L271" s="63" t="s">
        <v>7</v>
      </c>
      <c r="M271" s="45"/>
      <c r="N271" s="44"/>
      <c r="O271" s="44"/>
      <c r="P271" s="46"/>
      <c r="Q271" s="44"/>
      <c r="R271" s="44"/>
      <c r="S271" s="46"/>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7">
        <f aca="true" t="shared" si="35" ref="BA271:BA334">total_amount_ba($B$2,$D$2,D271,F271,J271,K271,M271)</f>
        <v>4242</v>
      </c>
      <c r="BB271" s="48">
        <f aca="true" t="shared" si="36" ref="BB271:BB334">BA271+SUM(N271:AZ271)</f>
        <v>4242</v>
      </c>
      <c r="BC271" s="43" t="str">
        <f aca="true" t="shared" si="37" ref="BC271:BC334">SpellNumber(L271,BB271)</f>
        <v>INR  Four Thousand Two Hundred &amp; Forty Two  Only</v>
      </c>
      <c r="BD271" s="79">
        <v>700</v>
      </c>
      <c r="BE271" s="79">
        <f aca="true" t="shared" si="38" ref="BE271:BE276">ROUND(BD271*1.01,2)</f>
        <v>707</v>
      </c>
      <c r="BF271" s="79">
        <f aca="true" t="shared" si="39" ref="BF271:BF334">D271*BD271</f>
        <v>4200</v>
      </c>
      <c r="BG271" s="79"/>
      <c r="HQ271" s="15"/>
      <c r="HR271" s="15"/>
      <c r="HS271" s="15"/>
      <c r="HT271" s="15"/>
      <c r="HU271" s="15"/>
    </row>
    <row r="272" spans="1:229" s="14" customFormat="1" ht="48" customHeight="1">
      <c r="A272" s="56">
        <v>260</v>
      </c>
      <c r="B272" s="64" t="s">
        <v>557</v>
      </c>
      <c r="C272" s="57" t="s">
        <v>321</v>
      </c>
      <c r="D272" s="65">
        <v>12</v>
      </c>
      <c r="E272" s="66" t="s">
        <v>254</v>
      </c>
      <c r="F272" s="67">
        <v>413.09</v>
      </c>
      <c r="G272" s="68"/>
      <c r="H272" s="61"/>
      <c r="I272" s="60" t="s">
        <v>39</v>
      </c>
      <c r="J272" s="62">
        <f t="shared" si="32"/>
        <v>1</v>
      </c>
      <c r="K272" s="63" t="s">
        <v>64</v>
      </c>
      <c r="L272" s="63" t="s">
        <v>7</v>
      </c>
      <c r="M272" s="45"/>
      <c r="N272" s="44"/>
      <c r="O272" s="44"/>
      <c r="P272" s="46"/>
      <c r="Q272" s="44"/>
      <c r="R272" s="44"/>
      <c r="S272" s="46"/>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7">
        <f t="shared" si="35"/>
        <v>4957.08</v>
      </c>
      <c r="BB272" s="48">
        <f t="shared" si="36"/>
        <v>4957.08</v>
      </c>
      <c r="BC272" s="43" t="str">
        <f t="shared" si="37"/>
        <v>INR  Four Thousand Nine Hundred &amp; Fifty Seven  and Paise Eight Only</v>
      </c>
      <c r="BD272" s="79">
        <v>409</v>
      </c>
      <c r="BE272" s="79">
        <f t="shared" si="38"/>
        <v>413.09</v>
      </c>
      <c r="BF272" s="79">
        <f t="shared" si="39"/>
        <v>4908</v>
      </c>
      <c r="BG272" s="79"/>
      <c r="HQ272" s="15"/>
      <c r="HR272" s="15"/>
      <c r="HS272" s="15"/>
      <c r="HT272" s="15"/>
      <c r="HU272" s="15"/>
    </row>
    <row r="273" spans="1:229" s="14" customFormat="1" ht="47.25" customHeight="1">
      <c r="A273" s="56">
        <v>261</v>
      </c>
      <c r="B273" s="64" t="s">
        <v>558</v>
      </c>
      <c r="C273" s="57" t="s">
        <v>322</v>
      </c>
      <c r="D273" s="65">
        <v>65</v>
      </c>
      <c r="E273" s="66" t="s">
        <v>254</v>
      </c>
      <c r="F273" s="67">
        <v>831.23</v>
      </c>
      <c r="G273" s="68"/>
      <c r="H273" s="61"/>
      <c r="I273" s="60" t="s">
        <v>39</v>
      </c>
      <c r="J273" s="62">
        <f t="shared" si="32"/>
        <v>1</v>
      </c>
      <c r="K273" s="63" t="s">
        <v>64</v>
      </c>
      <c r="L273" s="63" t="s">
        <v>7</v>
      </c>
      <c r="M273" s="45"/>
      <c r="N273" s="44"/>
      <c r="O273" s="44"/>
      <c r="P273" s="46"/>
      <c r="Q273" s="44"/>
      <c r="R273" s="44"/>
      <c r="S273" s="46"/>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7">
        <f t="shared" si="35"/>
        <v>54029.95</v>
      </c>
      <c r="BB273" s="48">
        <f t="shared" si="36"/>
        <v>54029.95</v>
      </c>
      <c r="BC273" s="43" t="str">
        <f t="shared" si="37"/>
        <v>INR  Fifty Four Thousand  &amp;Twenty Nine  and Paise Ninety Five Only</v>
      </c>
      <c r="BD273" s="79">
        <v>823</v>
      </c>
      <c r="BE273" s="79">
        <f t="shared" si="38"/>
        <v>831.23</v>
      </c>
      <c r="BF273" s="79">
        <f t="shared" si="39"/>
        <v>53495</v>
      </c>
      <c r="BG273" s="79"/>
      <c r="HQ273" s="15"/>
      <c r="HR273" s="15"/>
      <c r="HS273" s="15"/>
      <c r="HT273" s="15"/>
      <c r="HU273" s="15"/>
    </row>
    <row r="274" spans="1:229" s="14" customFormat="1" ht="50.25" customHeight="1">
      <c r="A274" s="56">
        <v>262</v>
      </c>
      <c r="B274" s="64" t="s">
        <v>456</v>
      </c>
      <c r="C274" s="57" t="s">
        <v>323</v>
      </c>
      <c r="D274" s="65">
        <v>20</v>
      </c>
      <c r="E274" s="66" t="s">
        <v>253</v>
      </c>
      <c r="F274" s="67">
        <v>2232.1</v>
      </c>
      <c r="G274" s="68"/>
      <c r="H274" s="61"/>
      <c r="I274" s="60" t="s">
        <v>39</v>
      </c>
      <c r="J274" s="62">
        <f t="shared" si="32"/>
        <v>1</v>
      </c>
      <c r="K274" s="63" t="s">
        <v>64</v>
      </c>
      <c r="L274" s="63" t="s">
        <v>7</v>
      </c>
      <c r="M274" s="45"/>
      <c r="N274" s="44"/>
      <c r="O274" s="44"/>
      <c r="P274" s="46"/>
      <c r="Q274" s="44"/>
      <c r="R274" s="44"/>
      <c r="S274" s="46"/>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7">
        <f t="shared" si="35"/>
        <v>44642</v>
      </c>
      <c r="BB274" s="48">
        <f t="shared" si="36"/>
        <v>44642</v>
      </c>
      <c r="BC274" s="43" t="str">
        <f t="shared" si="37"/>
        <v>INR  Forty Four Thousand Six Hundred &amp; Forty Two  Only</v>
      </c>
      <c r="BD274" s="79">
        <v>2210</v>
      </c>
      <c r="BE274" s="79">
        <f t="shared" si="38"/>
        <v>2232.1</v>
      </c>
      <c r="BF274" s="79">
        <f t="shared" si="39"/>
        <v>44200</v>
      </c>
      <c r="BG274" s="79"/>
      <c r="HQ274" s="15"/>
      <c r="HR274" s="15"/>
      <c r="HS274" s="15"/>
      <c r="HT274" s="15"/>
      <c r="HU274" s="15"/>
    </row>
    <row r="275" spans="1:229" s="14" customFormat="1" ht="34.5" customHeight="1">
      <c r="A275" s="56">
        <v>263</v>
      </c>
      <c r="B275" s="64" t="s">
        <v>559</v>
      </c>
      <c r="C275" s="57" t="s">
        <v>324</v>
      </c>
      <c r="D275" s="65">
        <v>40</v>
      </c>
      <c r="E275" s="66" t="s">
        <v>332</v>
      </c>
      <c r="F275" s="67">
        <v>181.8</v>
      </c>
      <c r="G275" s="68"/>
      <c r="H275" s="61"/>
      <c r="I275" s="60" t="s">
        <v>39</v>
      </c>
      <c r="J275" s="62">
        <f t="shared" si="32"/>
        <v>1</v>
      </c>
      <c r="K275" s="63" t="s">
        <v>64</v>
      </c>
      <c r="L275" s="63" t="s">
        <v>7</v>
      </c>
      <c r="M275" s="45"/>
      <c r="N275" s="44"/>
      <c r="O275" s="44"/>
      <c r="P275" s="46"/>
      <c r="Q275" s="44"/>
      <c r="R275" s="44"/>
      <c r="S275" s="46"/>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7">
        <f t="shared" si="35"/>
        <v>7272</v>
      </c>
      <c r="BB275" s="48">
        <f t="shared" si="36"/>
        <v>7272</v>
      </c>
      <c r="BC275" s="43" t="str">
        <f t="shared" si="37"/>
        <v>INR  Seven Thousand Two Hundred &amp; Seventy Two  Only</v>
      </c>
      <c r="BD275" s="79">
        <v>180</v>
      </c>
      <c r="BE275" s="79">
        <f t="shared" si="38"/>
        <v>181.8</v>
      </c>
      <c r="BF275" s="79">
        <f t="shared" si="39"/>
        <v>7200</v>
      </c>
      <c r="BG275" s="79"/>
      <c r="HQ275" s="15"/>
      <c r="HR275" s="15"/>
      <c r="HS275" s="15"/>
      <c r="HT275" s="15"/>
      <c r="HU275" s="15"/>
    </row>
    <row r="276" spans="1:229" s="14" customFormat="1" ht="63" customHeight="1">
      <c r="A276" s="56">
        <v>264</v>
      </c>
      <c r="B276" s="64" t="s">
        <v>560</v>
      </c>
      <c r="C276" s="57" t="s">
        <v>325</v>
      </c>
      <c r="D276" s="65">
        <v>450</v>
      </c>
      <c r="E276" s="66" t="s">
        <v>556</v>
      </c>
      <c r="F276" s="67">
        <v>151.5</v>
      </c>
      <c r="G276" s="68"/>
      <c r="H276" s="61"/>
      <c r="I276" s="60" t="s">
        <v>39</v>
      </c>
      <c r="J276" s="62">
        <f t="shared" si="32"/>
        <v>1</v>
      </c>
      <c r="K276" s="63" t="s">
        <v>64</v>
      </c>
      <c r="L276" s="63" t="s">
        <v>7</v>
      </c>
      <c r="M276" s="45"/>
      <c r="N276" s="44"/>
      <c r="O276" s="44"/>
      <c r="P276" s="46"/>
      <c r="Q276" s="44"/>
      <c r="R276" s="44"/>
      <c r="S276" s="46"/>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7">
        <f t="shared" si="35"/>
        <v>68175</v>
      </c>
      <c r="BB276" s="48">
        <f t="shared" si="36"/>
        <v>68175</v>
      </c>
      <c r="BC276" s="43" t="str">
        <f t="shared" si="37"/>
        <v>INR  Sixty Eight Thousand One Hundred &amp; Seventy Five  Only</v>
      </c>
      <c r="BD276" s="79">
        <v>150</v>
      </c>
      <c r="BE276" s="79">
        <f t="shared" si="38"/>
        <v>151.5</v>
      </c>
      <c r="BF276" s="79">
        <f t="shared" si="39"/>
        <v>67500</v>
      </c>
      <c r="BG276" s="79"/>
      <c r="HQ276" s="15"/>
      <c r="HR276" s="15"/>
      <c r="HS276" s="15"/>
      <c r="HT276" s="15"/>
      <c r="HU276" s="15"/>
    </row>
    <row r="277" spans="1:228" s="14" customFormat="1" ht="76.5" customHeight="1">
      <c r="A277" s="56">
        <v>265</v>
      </c>
      <c r="B277" s="77" t="s">
        <v>689</v>
      </c>
      <c r="C277" s="57" t="s">
        <v>326</v>
      </c>
      <c r="D277" s="58"/>
      <c r="E277" s="59"/>
      <c r="F277" s="60"/>
      <c r="G277" s="61"/>
      <c r="H277" s="61"/>
      <c r="I277" s="60"/>
      <c r="J277" s="62"/>
      <c r="K277" s="63"/>
      <c r="L277" s="63"/>
      <c r="M277" s="62"/>
      <c r="N277" s="38"/>
      <c r="O277" s="38"/>
      <c r="P277" s="39"/>
      <c r="Q277" s="38"/>
      <c r="R277" s="38"/>
      <c r="S277" s="39"/>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1"/>
      <c r="BB277" s="42"/>
      <c r="BC277" s="43"/>
      <c r="BD277" s="1"/>
      <c r="BE277" s="79"/>
      <c r="BF277" s="79"/>
      <c r="BG277" s="79"/>
      <c r="HP277" s="17">
        <v>1</v>
      </c>
      <c r="HQ277" s="17" t="s">
        <v>35</v>
      </c>
      <c r="HR277" s="17" t="s">
        <v>36</v>
      </c>
      <c r="HS277" s="17">
        <v>10</v>
      </c>
      <c r="HT277" s="17" t="s">
        <v>37</v>
      </c>
    </row>
    <row r="278" spans="1:229" s="14" customFormat="1" ht="76.5" customHeight="1">
      <c r="A278" s="56">
        <v>266</v>
      </c>
      <c r="B278" s="64" t="s">
        <v>562</v>
      </c>
      <c r="C278" s="57" t="s">
        <v>327</v>
      </c>
      <c r="D278" s="65">
        <v>243.98</v>
      </c>
      <c r="E278" s="66" t="s">
        <v>458</v>
      </c>
      <c r="F278" s="67">
        <v>505.65</v>
      </c>
      <c r="G278" s="68"/>
      <c r="H278" s="61"/>
      <c r="I278" s="60" t="s">
        <v>39</v>
      </c>
      <c r="J278" s="62">
        <f t="shared" si="32"/>
        <v>1</v>
      </c>
      <c r="K278" s="63" t="s">
        <v>64</v>
      </c>
      <c r="L278" s="63" t="s">
        <v>7</v>
      </c>
      <c r="M278" s="45"/>
      <c r="N278" s="44"/>
      <c r="O278" s="44"/>
      <c r="P278" s="46"/>
      <c r="Q278" s="44"/>
      <c r="R278" s="44"/>
      <c r="S278" s="46"/>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7">
        <f t="shared" si="35"/>
        <v>123368.49</v>
      </c>
      <c r="BB278" s="48">
        <f t="shared" si="36"/>
        <v>123368.49</v>
      </c>
      <c r="BC278" s="43" t="str">
        <f t="shared" si="37"/>
        <v>INR  One Lakh Twenty Three Thousand Three Hundred &amp; Sixty Eight  and Paise Forty Nine Only</v>
      </c>
      <c r="BD278" s="79">
        <v>447</v>
      </c>
      <c r="BE278" s="79">
        <f>ROUND(BD278*1.12*1.01,2)</f>
        <v>505.65</v>
      </c>
      <c r="BF278" s="79">
        <f t="shared" si="39"/>
        <v>109059.06</v>
      </c>
      <c r="BG278" s="79"/>
      <c r="HQ278" s="15"/>
      <c r="HR278" s="15"/>
      <c r="HS278" s="15"/>
      <c r="HT278" s="15"/>
      <c r="HU278" s="15"/>
    </row>
    <row r="279" spans="1:229" s="14" customFormat="1" ht="75" customHeight="1">
      <c r="A279" s="56">
        <v>267</v>
      </c>
      <c r="B279" s="64" t="s">
        <v>461</v>
      </c>
      <c r="C279" s="57" t="s">
        <v>328</v>
      </c>
      <c r="D279" s="65">
        <v>175.01</v>
      </c>
      <c r="E279" s="66" t="s">
        <v>458</v>
      </c>
      <c r="F279" s="67">
        <v>1062.2</v>
      </c>
      <c r="G279" s="68"/>
      <c r="H279" s="61"/>
      <c r="I279" s="60" t="s">
        <v>39</v>
      </c>
      <c r="J279" s="62">
        <f t="shared" si="32"/>
        <v>1</v>
      </c>
      <c r="K279" s="63" t="s">
        <v>64</v>
      </c>
      <c r="L279" s="63" t="s">
        <v>7</v>
      </c>
      <c r="M279" s="45"/>
      <c r="N279" s="44"/>
      <c r="O279" s="44"/>
      <c r="P279" s="46"/>
      <c r="Q279" s="44"/>
      <c r="R279" s="44"/>
      <c r="S279" s="46"/>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7">
        <f t="shared" si="35"/>
        <v>185895.62</v>
      </c>
      <c r="BB279" s="48">
        <f t="shared" si="36"/>
        <v>185895.62</v>
      </c>
      <c r="BC279" s="43" t="str">
        <f t="shared" si="37"/>
        <v>INR  One Lakh Eighty Five Thousand Eight Hundred &amp; Ninety Five  and Paise Sixty Two Only</v>
      </c>
      <c r="BD279" s="79">
        <v>939</v>
      </c>
      <c r="BE279" s="79">
        <f aca="true" t="shared" si="40" ref="BE279:BE342">ROUND(BD279*1.12*1.01,2)</f>
        <v>1062.2</v>
      </c>
      <c r="BF279" s="79">
        <f t="shared" si="39"/>
        <v>164334.39</v>
      </c>
      <c r="BG279" s="79"/>
      <c r="HQ279" s="15"/>
      <c r="HR279" s="15"/>
      <c r="HS279" s="15"/>
      <c r="HT279" s="15"/>
      <c r="HU279" s="15"/>
    </row>
    <row r="280" spans="1:229" s="14" customFormat="1" ht="60.75" customHeight="1">
      <c r="A280" s="56">
        <v>268</v>
      </c>
      <c r="B280" s="64" t="s">
        <v>462</v>
      </c>
      <c r="C280" s="57" t="s">
        <v>329</v>
      </c>
      <c r="D280" s="65">
        <v>340.89</v>
      </c>
      <c r="E280" s="66" t="s">
        <v>247</v>
      </c>
      <c r="F280" s="67">
        <v>56.56</v>
      </c>
      <c r="G280" s="68"/>
      <c r="H280" s="61"/>
      <c r="I280" s="60" t="s">
        <v>39</v>
      </c>
      <c r="J280" s="62">
        <f t="shared" si="32"/>
        <v>1</v>
      </c>
      <c r="K280" s="63" t="s">
        <v>64</v>
      </c>
      <c r="L280" s="63" t="s">
        <v>7</v>
      </c>
      <c r="M280" s="45"/>
      <c r="N280" s="44"/>
      <c r="O280" s="44"/>
      <c r="P280" s="46"/>
      <c r="Q280" s="44"/>
      <c r="R280" s="44"/>
      <c r="S280" s="46"/>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7">
        <f t="shared" si="35"/>
        <v>19280.74</v>
      </c>
      <c r="BB280" s="48">
        <f t="shared" si="36"/>
        <v>19280.74</v>
      </c>
      <c r="BC280" s="43" t="str">
        <f t="shared" si="37"/>
        <v>INR  Nineteen Thousand Two Hundred &amp; Eighty  and Paise Seventy Four Only</v>
      </c>
      <c r="BD280" s="79">
        <v>50</v>
      </c>
      <c r="BE280" s="79">
        <f t="shared" si="40"/>
        <v>56.56</v>
      </c>
      <c r="BF280" s="79">
        <f t="shared" si="39"/>
        <v>17044.5</v>
      </c>
      <c r="BG280" s="79"/>
      <c r="HQ280" s="15"/>
      <c r="HR280" s="15"/>
      <c r="HS280" s="15"/>
      <c r="HT280" s="15"/>
      <c r="HU280" s="15"/>
    </row>
    <row r="281" spans="1:229" s="14" customFormat="1" ht="72.75" customHeight="1">
      <c r="A281" s="56">
        <v>269</v>
      </c>
      <c r="B281" s="64" t="s">
        <v>459</v>
      </c>
      <c r="C281" s="57" t="s">
        <v>330</v>
      </c>
      <c r="D281" s="65">
        <v>31.68</v>
      </c>
      <c r="E281" s="66" t="s">
        <v>458</v>
      </c>
      <c r="F281" s="67">
        <v>424.44</v>
      </c>
      <c r="G281" s="68"/>
      <c r="H281" s="61"/>
      <c r="I281" s="60" t="s">
        <v>39</v>
      </c>
      <c r="J281" s="62">
        <f t="shared" si="32"/>
        <v>1</v>
      </c>
      <c r="K281" s="63" t="s">
        <v>64</v>
      </c>
      <c r="L281" s="63" t="s">
        <v>7</v>
      </c>
      <c r="M281" s="45"/>
      <c r="N281" s="44"/>
      <c r="O281" s="44"/>
      <c r="P281" s="46"/>
      <c r="Q281" s="44"/>
      <c r="R281" s="44"/>
      <c r="S281" s="46"/>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7">
        <f t="shared" si="35"/>
        <v>13446.26</v>
      </c>
      <c r="BB281" s="48">
        <f t="shared" si="36"/>
        <v>13446.26</v>
      </c>
      <c r="BC281" s="43" t="str">
        <f t="shared" si="37"/>
        <v>INR  Thirteen Thousand Four Hundred &amp; Forty Six  and Paise Twenty Six Only</v>
      </c>
      <c r="BD281" s="79">
        <v>375.21</v>
      </c>
      <c r="BE281" s="79">
        <f t="shared" si="40"/>
        <v>424.44</v>
      </c>
      <c r="BF281" s="79">
        <f t="shared" si="39"/>
        <v>11886.65</v>
      </c>
      <c r="BG281" s="79"/>
      <c r="HQ281" s="15"/>
      <c r="HR281" s="15"/>
      <c r="HS281" s="15"/>
      <c r="HT281" s="15"/>
      <c r="HU281" s="15"/>
    </row>
    <row r="282" spans="1:229" s="14" customFormat="1" ht="75.75" customHeight="1">
      <c r="A282" s="56">
        <v>270</v>
      </c>
      <c r="B282" s="64" t="s">
        <v>464</v>
      </c>
      <c r="C282" s="57" t="s">
        <v>331</v>
      </c>
      <c r="D282" s="65">
        <v>322.8</v>
      </c>
      <c r="E282" s="66" t="s">
        <v>465</v>
      </c>
      <c r="F282" s="67">
        <v>46.38</v>
      </c>
      <c r="G282" s="68"/>
      <c r="H282" s="61"/>
      <c r="I282" s="60" t="s">
        <v>39</v>
      </c>
      <c r="J282" s="62">
        <f t="shared" si="32"/>
        <v>1</v>
      </c>
      <c r="K282" s="63" t="s">
        <v>64</v>
      </c>
      <c r="L282" s="63" t="s">
        <v>7</v>
      </c>
      <c r="M282" s="45"/>
      <c r="N282" s="44"/>
      <c r="O282" s="44"/>
      <c r="P282" s="46"/>
      <c r="Q282" s="44"/>
      <c r="R282" s="44"/>
      <c r="S282" s="46"/>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7">
        <f t="shared" si="35"/>
        <v>14971.46</v>
      </c>
      <c r="BB282" s="48">
        <f t="shared" si="36"/>
        <v>14971.46</v>
      </c>
      <c r="BC282" s="43" t="str">
        <f t="shared" si="37"/>
        <v>INR  Fourteen Thousand Nine Hundred &amp; Seventy One  and Paise Forty Six Only</v>
      </c>
      <c r="BD282" s="79">
        <v>41</v>
      </c>
      <c r="BE282" s="79">
        <f t="shared" si="40"/>
        <v>46.38</v>
      </c>
      <c r="BF282" s="79">
        <f t="shared" si="39"/>
        <v>13234.8</v>
      </c>
      <c r="BG282" s="79"/>
      <c r="HQ282" s="15"/>
      <c r="HR282" s="15"/>
      <c r="HS282" s="15"/>
      <c r="HT282" s="15"/>
      <c r="HU282" s="15"/>
    </row>
    <row r="283" spans="1:229" s="14" customFormat="1" ht="45.75" customHeight="1">
      <c r="A283" s="56">
        <v>271</v>
      </c>
      <c r="B283" s="64" t="s">
        <v>466</v>
      </c>
      <c r="C283" s="57" t="s">
        <v>334</v>
      </c>
      <c r="D283" s="65">
        <v>280.8</v>
      </c>
      <c r="E283" s="66" t="s">
        <v>465</v>
      </c>
      <c r="F283" s="67">
        <v>21.49</v>
      </c>
      <c r="G283" s="68"/>
      <c r="H283" s="61"/>
      <c r="I283" s="60" t="s">
        <v>39</v>
      </c>
      <c r="J283" s="62">
        <f t="shared" si="32"/>
        <v>1</v>
      </c>
      <c r="K283" s="63" t="s">
        <v>64</v>
      </c>
      <c r="L283" s="63" t="s">
        <v>7</v>
      </c>
      <c r="M283" s="45"/>
      <c r="N283" s="44"/>
      <c r="O283" s="44"/>
      <c r="P283" s="46"/>
      <c r="Q283" s="44"/>
      <c r="R283" s="44"/>
      <c r="S283" s="46"/>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7">
        <f t="shared" si="35"/>
        <v>6034.39</v>
      </c>
      <c r="BB283" s="48">
        <f t="shared" si="36"/>
        <v>6034.39</v>
      </c>
      <c r="BC283" s="43" t="str">
        <f t="shared" si="37"/>
        <v>INR  Six Thousand  &amp;Thirty Four  and Paise Thirty Nine Only</v>
      </c>
      <c r="BD283" s="79">
        <v>19</v>
      </c>
      <c r="BE283" s="79">
        <f t="shared" si="40"/>
        <v>21.49</v>
      </c>
      <c r="BF283" s="79">
        <f t="shared" si="39"/>
        <v>5335.2</v>
      </c>
      <c r="BG283" s="79"/>
      <c r="HQ283" s="15"/>
      <c r="HR283" s="15"/>
      <c r="HS283" s="15"/>
      <c r="HT283" s="15"/>
      <c r="HU283" s="15"/>
    </row>
    <row r="284" spans="1:229" s="14" customFormat="1" ht="61.5" customHeight="1">
      <c r="A284" s="56">
        <v>272</v>
      </c>
      <c r="B284" s="64" t="s">
        <v>563</v>
      </c>
      <c r="C284" s="57" t="s">
        <v>335</v>
      </c>
      <c r="D284" s="65">
        <v>212.28</v>
      </c>
      <c r="E284" s="66" t="s">
        <v>458</v>
      </c>
      <c r="F284" s="67">
        <v>187.78</v>
      </c>
      <c r="G284" s="68"/>
      <c r="H284" s="61"/>
      <c r="I284" s="60" t="s">
        <v>39</v>
      </c>
      <c r="J284" s="62">
        <f>IF(I284="Less(-)",-1,1)</f>
        <v>1</v>
      </c>
      <c r="K284" s="63" t="s">
        <v>64</v>
      </c>
      <c r="L284" s="63" t="s">
        <v>7</v>
      </c>
      <c r="M284" s="45"/>
      <c r="N284" s="44"/>
      <c r="O284" s="44"/>
      <c r="P284" s="46"/>
      <c r="Q284" s="44"/>
      <c r="R284" s="44"/>
      <c r="S284" s="46"/>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7">
        <f t="shared" si="35"/>
        <v>39861.94</v>
      </c>
      <c r="BB284" s="48">
        <f t="shared" si="36"/>
        <v>39861.94</v>
      </c>
      <c r="BC284" s="43" t="str">
        <f t="shared" si="37"/>
        <v>INR  Thirty Nine Thousand Eight Hundred &amp; Sixty One  and Paise Ninety Four Only</v>
      </c>
      <c r="BD284" s="79">
        <v>166</v>
      </c>
      <c r="BE284" s="79">
        <f t="shared" si="40"/>
        <v>187.78</v>
      </c>
      <c r="BF284" s="79">
        <f t="shared" si="39"/>
        <v>35238.48</v>
      </c>
      <c r="BG284" s="79"/>
      <c r="HQ284" s="15"/>
      <c r="HR284" s="15"/>
      <c r="HS284" s="15"/>
      <c r="HT284" s="15"/>
      <c r="HU284" s="15"/>
    </row>
    <row r="285" spans="1:229" s="14" customFormat="1" ht="39.75" customHeight="1">
      <c r="A285" s="56">
        <v>273</v>
      </c>
      <c r="B285" s="64" t="s">
        <v>470</v>
      </c>
      <c r="C285" s="57" t="s">
        <v>336</v>
      </c>
      <c r="D285" s="65">
        <v>40</v>
      </c>
      <c r="E285" s="66" t="s">
        <v>249</v>
      </c>
      <c r="F285" s="67">
        <v>69</v>
      </c>
      <c r="G285" s="68"/>
      <c r="H285" s="61"/>
      <c r="I285" s="60" t="s">
        <v>39</v>
      </c>
      <c r="J285" s="62">
        <f t="shared" si="32"/>
        <v>1</v>
      </c>
      <c r="K285" s="63" t="s">
        <v>64</v>
      </c>
      <c r="L285" s="63" t="s">
        <v>7</v>
      </c>
      <c r="M285" s="45"/>
      <c r="N285" s="44"/>
      <c r="O285" s="44"/>
      <c r="P285" s="46"/>
      <c r="Q285" s="44"/>
      <c r="R285" s="44"/>
      <c r="S285" s="46"/>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7">
        <f t="shared" si="35"/>
        <v>2760</v>
      </c>
      <c r="BB285" s="48">
        <f t="shared" si="36"/>
        <v>2760</v>
      </c>
      <c r="BC285" s="43" t="str">
        <f t="shared" si="37"/>
        <v>INR  Two Thousand Seven Hundred &amp; Sixty  Only</v>
      </c>
      <c r="BD285" s="79">
        <v>61</v>
      </c>
      <c r="BE285" s="79">
        <f t="shared" si="40"/>
        <v>69</v>
      </c>
      <c r="BF285" s="79">
        <f t="shared" si="39"/>
        <v>2440</v>
      </c>
      <c r="BG285" s="79"/>
      <c r="HQ285" s="15"/>
      <c r="HR285" s="15"/>
      <c r="HS285" s="15"/>
      <c r="HT285" s="15"/>
      <c r="HU285" s="15"/>
    </row>
    <row r="286" spans="1:229" s="14" customFormat="1" ht="39" customHeight="1">
      <c r="A286" s="56">
        <v>274</v>
      </c>
      <c r="B286" s="64" t="s">
        <v>468</v>
      </c>
      <c r="C286" s="57" t="s">
        <v>337</v>
      </c>
      <c r="D286" s="65">
        <v>430.08</v>
      </c>
      <c r="E286" s="66" t="s">
        <v>465</v>
      </c>
      <c r="F286" s="67">
        <v>14.71</v>
      </c>
      <c r="G286" s="68"/>
      <c r="H286" s="61"/>
      <c r="I286" s="60" t="s">
        <v>39</v>
      </c>
      <c r="J286" s="62">
        <f>IF(I286="Less(-)",-1,1)</f>
        <v>1</v>
      </c>
      <c r="K286" s="63" t="s">
        <v>64</v>
      </c>
      <c r="L286" s="63" t="s">
        <v>7</v>
      </c>
      <c r="M286" s="45"/>
      <c r="N286" s="44"/>
      <c r="O286" s="44"/>
      <c r="P286" s="46"/>
      <c r="Q286" s="44"/>
      <c r="R286" s="44"/>
      <c r="S286" s="46"/>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7">
        <f t="shared" si="35"/>
        <v>6326.48</v>
      </c>
      <c r="BB286" s="48">
        <f t="shared" si="36"/>
        <v>6326.48</v>
      </c>
      <c r="BC286" s="43" t="str">
        <f t="shared" si="37"/>
        <v>INR  Six Thousand Three Hundred &amp; Twenty Six  and Paise Forty Eight Only</v>
      </c>
      <c r="BD286" s="79">
        <v>13</v>
      </c>
      <c r="BE286" s="79">
        <f t="shared" si="40"/>
        <v>14.71</v>
      </c>
      <c r="BF286" s="79">
        <f t="shared" si="39"/>
        <v>5591.04</v>
      </c>
      <c r="BG286" s="79"/>
      <c r="HQ286" s="15"/>
      <c r="HR286" s="15"/>
      <c r="HS286" s="15"/>
      <c r="HT286" s="15"/>
      <c r="HU286" s="15"/>
    </row>
    <row r="287" spans="1:229" s="14" customFormat="1" ht="34.5" customHeight="1">
      <c r="A287" s="56">
        <v>275</v>
      </c>
      <c r="B287" s="64" t="s">
        <v>469</v>
      </c>
      <c r="C287" s="57" t="s">
        <v>338</v>
      </c>
      <c r="D287" s="65">
        <v>169.95</v>
      </c>
      <c r="E287" s="66" t="s">
        <v>465</v>
      </c>
      <c r="F287" s="67">
        <v>389.13</v>
      </c>
      <c r="G287" s="68"/>
      <c r="H287" s="61"/>
      <c r="I287" s="60" t="s">
        <v>39</v>
      </c>
      <c r="J287" s="62">
        <f>IF(I287="Less(-)",-1,1)</f>
        <v>1</v>
      </c>
      <c r="K287" s="63" t="s">
        <v>64</v>
      </c>
      <c r="L287" s="63" t="s">
        <v>7</v>
      </c>
      <c r="M287" s="45"/>
      <c r="N287" s="44"/>
      <c r="O287" s="44"/>
      <c r="P287" s="46"/>
      <c r="Q287" s="44"/>
      <c r="R287" s="44"/>
      <c r="S287" s="46"/>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7">
        <f t="shared" si="35"/>
        <v>66132.64</v>
      </c>
      <c r="BB287" s="48">
        <f t="shared" si="36"/>
        <v>66132.64</v>
      </c>
      <c r="BC287" s="43" t="str">
        <f t="shared" si="37"/>
        <v>INR  Sixty Six Thousand One Hundred &amp; Thirty Two  and Paise Sixty Four Only</v>
      </c>
      <c r="BD287" s="79">
        <v>344</v>
      </c>
      <c r="BE287" s="79">
        <f t="shared" si="40"/>
        <v>389.13</v>
      </c>
      <c r="BF287" s="79">
        <f t="shared" si="39"/>
        <v>58462.8</v>
      </c>
      <c r="BG287" s="79"/>
      <c r="HQ287" s="15"/>
      <c r="HR287" s="15"/>
      <c r="HS287" s="15"/>
      <c r="HT287" s="15"/>
      <c r="HU287" s="15"/>
    </row>
    <row r="288" spans="1:229" s="14" customFormat="1" ht="33" customHeight="1">
      <c r="A288" s="56">
        <v>276</v>
      </c>
      <c r="B288" s="64" t="s">
        <v>471</v>
      </c>
      <c r="C288" s="57" t="s">
        <v>339</v>
      </c>
      <c r="D288" s="65">
        <v>15</v>
      </c>
      <c r="E288" s="66" t="s">
        <v>458</v>
      </c>
      <c r="F288" s="67">
        <v>5814.37</v>
      </c>
      <c r="G288" s="68"/>
      <c r="H288" s="61"/>
      <c r="I288" s="60" t="s">
        <v>39</v>
      </c>
      <c r="J288" s="62">
        <f t="shared" si="32"/>
        <v>1</v>
      </c>
      <c r="K288" s="63" t="s">
        <v>64</v>
      </c>
      <c r="L288" s="63" t="s">
        <v>7</v>
      </c>
      <c r="M288" s="45"/>
      <c r="N288" s="44"/>
      <c r="O288" s="44"/>
      <c r="P288" s="46"/>
      <c r="Q288" s="44"/>
      <c r="R288" s="44"/>
      <c r="S288" s="46"/>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7">
        <f t="shared" si="35"/>
        <v>87215.55</v>
      </c>
      <c r="BB288" s="48">
        <f t="shared" si="36"/>
        <v>87215.55</v>
      </c>
      <c r="BC288" s="43" t="str">
        <f t="shared" si="37"/>
        <v>INR  Eighty Seven Thousand Two Hundred &amp; Fifteen  and Paise Fifty Five Only</v>
      </c>
      <c r="BD288" s="79">
        <v>5140</v>
      </c>
      <c r="BE288" s="79">
        <f t="shared" si="40"/>
        <v>5814.37</v>
      </c>
      <c r="BF288" s="79">
        <f t="shared" si="39"/>
        <v>77100</v>
      </c>
      <c r="BG288" s="79"/>
      <c r="HQ288" s="15"/>
      <c r="HR288" s="15"/>
      <c r="HS288" s="15"/>
      <c r="HT288" s="15"/>
      <c r="HU288" s="15"/>
    </row>
    <row r="289" spans="1:229" s="14" customFormat="1" ht="32.25" customHeight="1">
      <c r="A289" s="56">
        <v>277</v>
      </c>
      <c r="B289" s="64" t="s">
        <v>472</v>
      </c>
      <c r="C289" s="57" t="s">
        <v>340</v>
      </c>
      <c r="D289" s="65">
        <v>30</v>
      </c>
      <c r="E289" s="66" t="s">
        <v>458</v>
      </c>
      <c r="F289" s="67">
        <v>6065.49</v>
      </c>
      <c r="G289" s="68"/>
      <c r="H289" s="61"/>
      <c r="I289" s="60" t="s">
        <v>39</v>
      </c>
      <c r="J289" s="62">
        <f t="shared" si="32"/>
        <v>1</v>
      </c>
      <c r="K289" s="63" t="s">
        <v>64</v>
      </c>
      <c r="L289" s="63" t="s">
        <v>7</v>
      </c>
      <c r="M289" s="45"/>
      <c r="N289" s="44"/>
      <c r="O289" s="44"/>
      <c r="P289" s="46"/>
      <c r="Q289" s="44"/>
      <c r="R289" s="44"/>
      <c r="S289" s="46"/>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7">
        <f t="shared" si="35"/>
        <v>181964.7</v>
      </c>
      <c r="BB289" s="48">
        <f t="shared" si="36"/>
        <v>181964.7</v>
      </c>
      <c r="BC289" s="43" t="str">
        <f t="shared" si="37"/>
        <v>INR  One Lakh Eighty One Thousand Nine Hundred &amp; Sixty Four  and Paise Seventy Only</v>
      </c>
      <c r="BD289" s="79">
        <v>5362</v>
      </c>
      <c r="BE289" s="79">
        <f t="shared" si="40"/>
        <v>6065.49</v>
      </c>
      <c r="BF289" s="79">
        <f t="shared" si="39"/>
        <v>160860</v>
      </c>
      <c r="BG289" s="79"/>
      <c r="HQ289" s="15"/>
      <c r="HR289" s="15"/>
      <c r="HS289" s="15"/>
      <c r="HT289" s="15"/>
      <c r="HU289" s="15"/>
    </row>
    <row r="290" spans="1:229" s="14" customFormat="1" ht="33" customHeight="1">
      <c r="A290" s="56">
        <v>278</v>
      </c>
      <c r="B290" s="64" t="s">
        <v>473</v>
      </c>
      <c r="C290" s="57" t="s">
        <v>341</v>
      </c>
      <c r="D290" s="65">
        <v>10</v>
      </c>
      <c r="E290" s="66" t="s">
        <v>247</v>
      </c>
      <c r="F290" s="67">
        <v>797.5</v>
      </c>
      <c r="G290" s="68"/>
      <c r="H290" s="61"/>
      <c r="I290" s="60" t="s">
        <v>39</v>
      </c>
      <c r="J290" s="62">
        <f t="shared" si="32"/>
        <v>1</v>
      </c>
      <c r="K290" s="63" t="s">
        <v>64</v>
      </c>
      <c r="L290" s="63" t="s">
        <v>7</v>
      </c>
      <c r="M290" s="45"/>
      <c r="N290" s="44"/>
      <c r="O290" s="44"/>
      <c r="P290" s="46"/>
      <c r="Q290" s="44"/>
      <c r="R290" s="44"/>
      <c r="S290" s="46"/>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7">
        <f t="shared" si="35"/>
        <v>7975</v>
      </c>
      <c r="BB290" s="48">
        <f t="shared" si="36"/>
        <v>7975</v>
      </c>
      <c r="BC290" s="43" t="str">
        <f t="shared" si="37"/>
        <v>INR  Seven Thousand Nine Hundred &amp; Seventy Five  Only</v>
      </c>
      <c r="BD290" s="79">
        <v>705</v>
      </c>
      <c r="BE290" s="79">
        <f t="shared" si="40"/>
        <v>797.5</v>
      </c>
      <c r="BF290" s="79">
        <f t="shared" si="39"/>
        <v>7050</v>
      </c>
      <c r="BG290" s="79"/>
      <c r="HQ290" s="15"/>
      <c r="HR290" s="15"/>
      <c r="HS290" s="15"/>
      <c r="HT290" s="15"/>
      <c r="HU290" s="15"/>
    </row>
    <row r="291" spans="1:229" s="14" customFormat="1" ht="185.25" customHeight="1">
      <c r="A291" s="56">
        <v>279</v>
      </c>
      <c r="B291" s="64" t="s">
        <v>567</v>
      </c>
      <c r="C291" s="57" t="s">
        <v>342</v>
      </c>
      <c r="D291" s="65">
        <v>36</v>
      </c>
      <c r="E291" s="66" t="s">
        <v>249</v>
      </c>
      <c r="F291" s="67">
        <v>315.6</v>
      </c>
      <c r="G291" s="68"/>
      <c r="H291" s="61"/>
      <c r="I291" s="60" t="s">
        <v>39</v>
      </c>
      <c r="J291" s="62">
        <f aca="true" t="shared" si="41" ref="J291:J305">IF(I291="Less(-)",-1,1)</f>
        <v>1</v>
      </c>
      <c r="K291" s="63" t="s">
        <v>64</v>
      </c>
      <c r="L291" s="63" t="s">
        <v>7</v>
      </c>
      <c r="M291" s="45"/>
      <c r="N291" s="44"/>
      <c r="O291" s="44"/>
      <c r="P291" s="46"/>
      <c r="Q291" s="44"/>
      <c r="R291" s="44"/>
      <c r="S291" s="46"/>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7">
        <f t="shared" si="35"/>
        <v>11361.6</v>
      </c>
      <c r="BB291" s="48">
        <f t="shared" si="36"/>
        <v>11361.6</v>
      </c>
      <c r="BC291" s="43" t="str">
        <f t="shared" si="37"/>
        <v>INR  Eleven Thousand Three Hundred &amp; Sixty One  and Paise Sixty Only</v>
      </c>
      <c r="BD291" s="79">
        <v>279</v>
      </c>
      <c r="BE291" s="79">
        <f t="shared" si="40"/>
        <v>315.6</v>
      </c>
      <c r="BF291" s="79">
        <f t="shared" si="39"/>
        <v>10044</v>
      </c>
      <c r="BG291" s="79"/>
      <c r="HQ291" s="15"/>
      <c r="HR291" s="15"/>
      <c r="HS291" s="15"/>
      <c r="HT291" s="15"/>
      <c r="HU291" s="15"/>
    </row>
    <row r="292" spans="1:229" s="14" customFormat="1" ht="60.75" customHeight="1">
      <c r="A292" s="56">
        <v>280</v>
      </c>
      <c r="B292" s="64" t="s">
        <v>474</v>
      </c>
      <c r="C292" s="57" t="s">
        <v>343</v>
      </c>
      <c r="D292" s="65">
        <v>50.688</v>
      </c>
      <c r="E292" s="66" t="s">
        <v>458</v>
      </c>
      <c r="F292" s="67">
        <v>6099.82</v>
      </c>
      <c r="G292" s="68"/>
      <c r="H292" s="61"/>
      <c r="I292" s="60" t="s">
        <v>39</v>
      </c>
      <c r="J292" s="62">
        <f t="shared" si="41"/>
        <v>1</v>
      </c>
      <c r="K292" s="63" t="s">
        <v>64</v>
      </c>
      <c r="L292" s="63" t="s">
        <v>7</v>
      </c>
      <c r="M292" s="45"/>
      <c r="N292" s="44"/>
      <c r="O292" s="44"/>
      <c r="P292" s="46"/>
      <c r="Q292" s="44"/>
      <c r="R292" s="44"/>
      <c r="S292" s="46"/>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7">
        <f t="shared" si="35"/>
        <v>309187.68</v>
      </c>
      <c r="BB292" s="48">
        <f t="shared" si="36"/>
        <v>309187.68</v>
      </c>
      <c r="BC292" s="43" t="str">
        <f t="shared" si="37"/>
        <v>INR  Three Lakh Nine Thousand One Hundred &amp; Eighty Seven  and Paise Sixty Eight Only</v>
      </c>
      <c r="BD292" s="79">
        <v>5392.34</v>
      </c>
      <c r="BE292" s="79">
        <f t="shared" si="40"/>
        <v>6099.82</v>
      </c>
      <c r="BF292" s="79">
        <f t="shared" si="39"/>
        <v>273326.93</v>
      </c>
      <c r="BG292" s="79"/>
      <c r="HQ292" s="15"/>
      <c r="HR292" s="15"/>
      <c r="HS292" s="15"/>
      <c r="HT292" s="15"/>
      <c r="HU292" s="15"/>
    </row>
    <row r="293" spans="1:229" s="14" customFormat="1" ht="62.25" customHeight="1">
      <c r="A293" s="56">
        <v>281</v>
      </c>
      <c r="B293" s="64" t="s">
        <v>475</v>
      </c>
      <c r="C293" s="57" t="s">
        <v>344</v>
      </c>
      <c r="D293" s="65">
        <v>40</v>
      </c>
      <c r="E293" s="66" t="s">
        <v>458</v>
      </c>
      <c r="F293" s="67">
        <v>6723.76</v>
      </c>
      <c r="G293" s="68"/>
      <c r="H293" s="61"/>
      <c r="I293" s="60" t="s">
        <v>39</v>
      </c>
      <c r="J293" s="62">
        <f t="shared" si="41"/>
        <v>1</v>
      </c>
      <c r="K293" s="63" t="s">
        <v>64</v>
      </c>
      <c r="L293" s="63" t="s">
        <v>7</v>
      </c>
      <c r="M293" s="45"/>
      <c r="N293" s="44"/>
      <c r="O293" s="44"/>
      <c r="P293" s="46"/>
      <c r="Q293" s="44"/>
      <c r="R293" s="44"/>
      <c r="S293" s="46"/>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7">
        <f t="shared" si="35"/>
        <v>268950.4</v>
      </c>
      <c r="BB293" s="48">
        <f t="shared" si="36"/>
        <v>268950.4</v>
      </c>
      <c r="BC293" s="43" t="str">
        <f t="shared" si="37"/>
        <v>INR  Two Lakh Sixty Eight Thousand Nine Hundred &amp; Fifty  and Paise Forty Only</v>
      </c>
      <c r="BD293" s="79">
        <v>5943.92</v>
      </c>
      <c r="BE293" s="79">
        <f t="shared" si="40"/>
        <v>6723.76</v>
      </c>
      <c r="BF293" s="79">
        <f t="shared" si="39"/>
        <v>237756.8</v>
      </c>
      <c r="BG293" s="81"/>
      <c r="HQ293" s="15"/>
      <c r="HR293" s="15"/>
      <c r="HS293" s="15"/>
      <c r="HT293" s="15"/>
      <c r="HU293" s="15"/>
    </row>
    <row r="294" spans="1:229" s="14" customFormat="1" ht="144" customHeight="1">
      <c r="A294" s="56">
        <v>282</v>
      </c>
      <c r="B294" s="64" t="s">
        <v>569</v>
      </c>
      <c r="C294" s="57" t="s">
        <v>345</v>
      </c>
      <c r="D294" s="65">
        <v>110.9</v>
      </c>
      <c r="E294" s="66" t="s">
        <v>247</v>
      </c>
      <c r="F294" s="67">
        <v>403.84</v>
      </c>
      <c r="G294" s="68"/>
      <c r="H294" s="61"/>
      <c r="I294" s="60" t="s">
        <v>39</v>
      </c>
      <c r="J294" s="62">
        <f t="shared" si="41"/>
        <v>1</v>
      </c>
      <c r="K294" s="63" t="s">
        <v>64</v>
      </c>
      <c r="L294" s="63" t="s">
        <v>7</v>
      </c>
      <c r="M294" s="45"/>
      <c r="N294" s="44"/>
      <c r="O294" s="44"/>
      <c r="P294" s="46"/>
      <c r="Q294" s="44"/>
      <c r="R294" s="44"/>
      <c r="S294" s="46"/>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7">
        <f t="shared" si="35"/>
        <v>44785.86</v>
      </c>
      <c r="BB294" s="48">
        <f t="shared" si="36"/>
        <v>44785.86</v>
      </c>
      <c r="BC294" s="43" t="str">
        <f t="shared" si="37"/>
        <v>INR  Forty Four Thousand Seven Hundred &amp; Eighty Five  and Paise Eighty Six Only</v>
      </c>
      <c r="BD294" s="79">
        <v>357</v>
      </c>
      <c r="BE294" s="79">
        <f t="shared" si="40"/>
        <v>403.84</v>
      </c>
      <c r="BF294" s="79">
        <f t="shared" si="39"/>
        <v>39591.3</v>
      </c>
      <c r="BG294" s="79"/>
      <c r="HQ294" s="15"/>
      <c r="HR294" s="15"/>
      <c r="HS294" s="15"/>
      <c r="HT294" s="15"/>
      <c r="HU294" s="15"/>
    </row>
    <row r="295" spans="1:229" s="14" customFormat="1" ht="112.5" customHeight="1">
      <c r="A295" s="56">
        <v>283</v>
      </c>
      <c r="B295" s="70" t="s">
        <v>477</v>
      </c>
      <c r="C295" s="57" t="s">
        <v>346</v>
      </c>
      <c r="D295" s="65">
        <v>1</v>
      </c>
      <c r="E295" s="66" t="s">
        <v>478</v>
      </c>
      <c r="F295" s="67">
        <v>76981.55</v>
      </c>
      <c r="G295" s="68"/>
      <c r="H295" s="61"/>
      <c r="I295" s="60" t="s">
        <v>39</v>
      </c>
      <c r="J295" s="62">
        <f t="shared" si="41"/>
        <v>1</v>
      </c>
      <c r="K295" s="63" t="s">
        <v>64</v>
      </c>
      <c r="L295" s="63" t="s">
        <v>7</v>
      </c>
      <c r="M295" s="45"/>
      <c r="N295" s="44"/>
      <c r="O295" s="44"/>
      <c r="P295" s="46"/>
      <c r="Q295" s="44"/>
      <c r="R295" s="44"/>
      <c r="S295" s="46"/>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7">
        <f t="shared" si="35"/>
        <v>76981.55</v>
      </c>
      <c r="BB295" s="48">
        <f t="shared" si="36"/>
        <v>76981.55</v>
      </c>
      <c r="BC295" s="43" t="str">
        <f t="shared" si="37"/>
        <v>INR  Seventy Six Thousand Nine Hundred &amp; Eighty One  and Paise Fifty Five Only</v>
      </c>
      <c r="BD295" s="79">
        <v>68053</v>
      </c>
      <c r="BE295" s="79">
        <f t="shared" si="40"/>
        <v>76981.55</v>
      </c>
      <c r="BF295" s="79">
        <f t="shared" si="39"/>
        <v>68053</v>
      </c>
      <c r="BG295" s="79"/>
      <c r="HQ295" s="15"/>
      <c r="HR295" s="15"/>
      <c r="HS295" s="15"/>
      <c r="HT295" s="15"/>
      <c r="HU295" s="15"/>
    </row>
    <row r="296" spans="1:229" s="14" customFormat="1" ht="75.75" customHeight="1">
      <c r="A296" s="56">
        <v>284</v>
      </c>
      <c r="B296" s="70" t="s">
        <v>479</v>
      </c>
      <c r="C296" s="57" t="s">
        <v>347</v>
      </c>
      <c r="D296" s="65">
        <v>91.5</v>
      </c>
      <c r="E296" s="66" t="s">
        <v>247</v>
      </c>
      <c r="F296" s="67">
        <v>101.81</v>
      </c>
      <c r="G296" s="68"/>
      <c r="H296" s="61"/>
      <c r="I296" s="60" t="s">
        <v>39</v>
      </c>
      <c r="J296" s="62">
        <f>IF(I296="Less(-)",-1,1)</f>
        <v>1</v>
      </c>
      <c r="K296" s="63" t="s">
        <v>64</v>
      </c>
      <c r="L296" s="63" t="s">
        <v>7</v>
      </c>
      <c r="M296" s="45"/>
      <c r="N296" s="44"/>
      <c r="O296" s="44"/>
      <c r="P296" s="46"/>
      <c r="Q296" s="44"/>
      <c r="R296" s="44"/>
      <c r="S296" s="46"/>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7">
        <f t="shared" si="35"/>
        <v>9315.62</v>
      </c>
      <c r="BB296" s="48">
        <f t="shared" si="36"/>
        <v>9315.62</v>
      </c>
      <c r="BC296" s="43" t="str">
        <f t="shared" si="37"/>
        <v>INR  Nine Thousand Three Hundred &amp; Fifteen  and Paise Sixty Two Only</v>
      </c>
      <c r="BD296" s="79">
        <v>90</v>
      </c>
      <c r="BE296" s="79">
        <f t="shared" si="40"/>
        <v>101.81</v>
      </c>
      <c r="BF296" s="79">
        <f t="shared" si="39"/>
        <v>8235</v>
      </c>
      <c r="BG296" s="79"/>
      <c r="HQ296" s="15"/>
      <c r="HR296" s="15"/>
      <c r="HS296" s="15"/>
      <c r="HT296" s="15"/>
      <c r="HU296" s="15"/>
    </row>
    <row r="297" spans="1:229" s="14" customFormat="1" ht="103.5" customHeight="1">
      <c r="A297" s="56">
        <v>285</v>
      </c>
      <c r="B297" s="70" t="s">
        <v>480</v>
      </c>
      <c r="C297" s="57" t="s">
        <v>348</v>
      </c>
      <c r="D297" s="65">
        <v>80.7</v>
      </c>
      <c r="E297" s="66" t="s">
        <v>247</v>
      </c>
      <c r="F297" s="67">
        <v>887.99</v>
      </c>
      <c r="G297" s="68"/>
      <c r="H297" s="61"/>
      <c r="I297" s="60" t="s">
        <v>39</v>
      </c>
      <c r="J297" s="62">
        <f t="shared" si="41"/>
        <v>1</v>
      </c>
      <c r="K297" s="63" t="s">
        <v>64</v>
      </c>
      <c r="L297" s="63" t="s">
        <v>7</v>
      </c>
      <c r="M297" s="45"/>
      <c r="N297" s="44"/>
      <c r="O297" s="44"/>
      <c r="P297" s="46"/>
      <c r="Q297" s="44"/>
      <c r="R297" s="44"/>
      <c r="S297" s="46"/>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7">
        <f t="shared" si="35"/>
        <v>71660.79</v>
      </c>
      <c r="BB297" s="48">
        <f t="shared" si="36"/>
        <v>71660.79</v>
      </c>
      <c r="BC297" s="43" t="str">
        <f t="shared" si="37"/>
        <v>INR  Seventy One Thousand Six Hundred &amp; Sixty  and Paise Seventy Nine Only</v>
      </c>
      <c r="BD297" s="79">
        <v>785</v>
      </c>
      <c r="BE297" s="79">
        <f t="shared" si="40"/>
        <v>887.99</v>
      </c>
      <c r="BF297" s="79">
        <f t="shared" si="39"/>
        <v>63349.5</v>
      </c>
      <c r="BG297" s="79"/>
      <c r="HQ297" s="15"/>
      <c r="HR297" s="15"/>
      <c r="HS297" s="15"/>
      <c r="HT297" s="15"/>
      <c r="HU297" s="15"/>
    </row>
    <row r="298" spans="1:229" s="14" customFormat="1" ht="86.25" customHeight="1">
      <c r="A298" s="56">
        <v>286</v>
      </c>
      <c r="B298" s="64" t="s">
        <v>481</v>
      </c>
      <c r="C298" s="57" t="s">
        <v>349</v>
      </c>
      <c r="D298" s="65">
        <v>72.5</v>
      </c>
      <c r="E298" s="66" t="s">
        <v>247</v>
      </c>
      <c r="F298" s="67">
        <v>349.54</v>
      </c>
      <c r="G298" s="68"/>
      <c r="H298" s="61"/>
      <c r="I298" s="60" t="s">
        <v>39</v>
      </c>
      <c r="J298" s="62">
        <f t="shared" si="41"/>
        <v>1</v>
      </c>
      <c r="K298" s="63" t="s">
        <v>64</v>
      </c>
      <c r="L298" s="63" t="s">
        <v>7</v>
      </c>
      <c r="M298" s="45"/>
      <c r="N298" s="44"/>
      <c r="O298" s="44"/>
      <c r="P298" s="46"/>
      <c r="Q298" s="44"/>
      <c r="R298" s="44"/>
      <c r="S298" s="46"/>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7">
        <f t="shared" si="35"/>
        <v>25341.65</v>
      </c>
      <c r="BB298" s="48">
        <f t="shared" si="36"/>
        <v>25341.65</v>
      </c>
      <c r="BC298" s="43" t="str">
        <f t="shared" si="37"/>
        <v>INR  Twenty Five Thousand Three Hundred &amp; Forty One  and Paise Sixty Five Only</v>
      </c>
      <c r="BD298" s="79">
        <v>309</v>
      </c>
      <c r="BE298" s="79">
        <f t="shared" si="40"/>
        <v>349.54</v>
      </c>
      <c r="BF298" s="79">
        <f t="shared" si="39"/>
        <v>22402.5</v>
      </c>
      <c r="BG298" s="79"/>
      <c r="HQ298" s="15"/>
      <c r="HR298" s="15"/>
      <c r="HS298" s="15"/>
      <c r="HT298" s="15"/>
      <c r="HU298" s="15"/>
    </row>
    <row r="299" spans="1:229" s="14" customFormat="1" ht="102.75" customHeight="1">
      <c r="A299" s="56">
        <v>287</v>
      </c>
      <c r="B299" s="64" t="s">
        <v>482</v>
      </c>
      <c r="C299" s="57" t="s">
        <v>350</v>
      </c>
      <c r="D299" s="65">
        <v>18.6</v>
      </c>
      <c r="E299" s="66" t="s">
        <v>247</v>
      </c>
      <c r="F299" s="67">
        <v>98.41</v>
      </c>
      <c r="G299" s="68"/>
      <c r="H299" s="61"/>
      <c r="I299" s="60" t="s">
        <v>39</v>
      </c>
      <c r="J299" s="62">
        <f t="shared" si="41"/>
        <v>1</v>
      </c>
      <c r="K299" s="63" t="s">
        <v>64</v>
      </c>
      <c r="L299" s="63" t="s">
        <v>7</v>
      </c>
      <c r="M299" s="45"/>
      <c r="N299" s="44"/>
      <c r="O299" s="44"/>
      <c r="P299" s="46"/>
      <c r="Q299" s="44"/>
      <c r="R299" s="44"/>
      <c r="S299" s="46"/>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7">
        <f t="shared" si="35"/>
        <v>1830.43</v>
      </c>
      <c r="BB299" s="48">
        <f t="shared" si="36"/>
        <v>1830.43</v>
      </c>
      <c r="BC299" s="43" t="str">
        <f t="shared" si="37"/>
        <v>INR  One Thousand Eight Hundred &amp; Thirty  and Paise Forty Three Only</v>
      </c>
      <c r="BD299" s="79">
        <v>87</v>
      </c>
      <c r="BE299" s="79">
        <f t="shared" si="40"/>
        <v>98.41</v>
      </c>
      <c r="BF299" s="79">
        <f t="shared" si="39"/>
        <v>1618.2</v>
      </c>
      <c r="BG299" s="79"/>
      <c r="HQ299" s="15"/>
      <c r="HR299" s="15"/>
      <c r="HS299" s="15"/>
      <c r="HT299" s="15"/>
      <c r="HU299" s="15"/>
    </row>
    <row r="300" spans="1:229" s="14" customFormat="1" ht="174.75" customHeight="1">
      <c r="A300" s="56">
        <v>288</v>
      </c>
      <c r="B300" s="64" t="s">
        <v>483</v>
      </c>
      <c r="C300" s="57" t="s">
        <v>351</v>
      </c>
      <c r="D300" s="65">
        <v>460</v>
      </c>
      <c r="E300" s="66" t="s">
        <v>247</v>
      </c>
      <c r="F300" s="67">
        <v>304.29</v>
      </c>
      <c r="G300" s="68"/>
      <c r="H300" s="61"/>
      <c r="I300" s="60" t="s">
        <v>39</v>
      </c>
      <c r="J300" s="62">
        <f t="shared" si="41"/>
        <v>1</v>
      </c>
      <c r="K300" s="63" t="s">
        <v>64</v>
      </c>
      <c r="L300" s="63" t="s">
        <v>7</v>
      </c>
      <c r="M300" s="45"/>
      <c r="N300" s="44"/>
      <c r="O300" s="44"/>
      <c r="P300" s="46"/>
      <c r="Q300" s="44"/>
      <c r="R300" s="44"/>
      <c r="S300" s="46"/>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7">
        <f t="shared" si="35"/>
        <v>139973.4</v>
      </c>
      <c r="BB300" s="48">
        <f t="shared" si="36"/>
        <v>139973.4</v>
      </c>
      <c r="BC300" s="43" t="str">
        <f t="shared" si="37"/>
        <v>INR  One Lakh Thirty Nine Thousand Nine Hundred &amp; Seventy Three  and Paise Forty Only</v>
      </c>
      <c r="BD300" s="79">
        <v>269</v>
      </c>
      <c r="BE300" s="79">
        <f t="shared" si="40"/>
        <v>304.29</v>
      </c>
      <c r="BF300" s="79">
        <f t="shared" si="39"/>
        <v>123740</v>
      </c>
      <c r="BG300" s="79"/>
      <c r="HQ300" s="15"/>
      <c r="HR300" s="15"/>
      <c r="HS300" s="15"/>
      <c r="HT300" s="15"/>
      <c r="HU300" s="15"/>
    </row>
    <row r="301" spans="1:229" s="14" customFormat="1" ht="176.25" customHeight="1">
      <c r="A301" s="56">
        <v>289</v>
      </c>
      <c r="B301" s="64" t="s">
        <v>486</v>
      </c>
      <c r="C301" s="57" t="s">
        <v>352</v>
      </c>
      <c r="D301" s="65">
        <v>40</v>
      </c>
      <c r="E301" s="66" t="s">
        <v>247</v>
      </c>
      <c r="F301" s="67">
        <v>831.43</v>
      </c>
      <c r="G301" s="68"/>
      <c r="H301" s="61"/>
      <c r="I301" s="60" t="s">
        <v>39</v>
      </c>
      <c r="J301" s="62">
        <f t="shared" si="41"/>
        <v>1</v>
      </c>
      <c r="K301" s="63" t="s">
        <v>64</v>
      </c>
      <c r="L301" s="63" t="s">
        <v>7</v>
      </c>
      <c r="M301" s="45"/>
      <c r="N301" s="44"/>
      <c r="O301" s="44"/>
      <c r="P301" s="46"/>
      <c r="Q301" s="44"/>
      <c r="R301" s="44"/>
      <c r="S301" s="46"/>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7">
        <f t="shared" si="35"/>
        <v>33257.2</v>
      </c>
      <c r="BB301" s="48">
        <f t="shared" si="36"/>
        <v>33257.2</v>
      </c>
      <c r="BC301" s="43" t="str">
        <f t="shared" si="37"/>
        <v>INR  Thirty Three Thousand Two Hundred &amp; Fifty Seven  and Paise Twenty Only</v>
      </c>
      <c r="BD301" s="79">
        <v>735</v>
      </c>
      <c r="BE301" s="79">
        <f t="shared" si="40"/>
        <v>831.43</v>
      </c>
      <c r="BF301" s="79">
        <f t="shared" si="39"/>
        <v>29400</v>
      </c>
      <c r="BG301" s="79"/>
      <c r="HQ301" s="15"/>
      <c r="HR301" s="15"/>
      <c r="HS301" s="15"/>
      <c r="HT301" s="15"/>
      <c r="HU301" s="15"/>
    </row>
    <row r="302" spans="1:229" s="14" customFormat="1" ht="176.25" customHeight="1">
      <c r="A302" s="56">
        <v>290</v>
      </c>
      <c r="B302" s="64" t="s">
        <v>487</v>
      </c>
      <c r="C302" s="57" t="s">
        <v>353</v>
      </c>
      <c r="D302" s="65">
        <v>145</v>
      </c>
      <c r="E302" s="66" t="s">
        <v>247</v>
      </c>
      <c r="F302" s="67">
        <v>838.22</v>
      </c>
      <c r="G302" s="68"/>
      <c r="H302" s="61"/>
      <c r="I302" s="60" t="s">
        <v>39</v>
      </c>
      <c r="J302" s="62">
        <f t="shared" si="41"/>
        <v>1</v>
      </c>
      <c r="K302" s="63" t="s">
        <v>64</v>
      </c>
      <c r="L302" s="63" t="s">
        <v>7</v>
      </c>
      <c r="M302" s="45"/>
      <c r="N302" s="44"/>
      <c r="O302" s="44"/>
      <c r="P302" s="46"/>
      <c r="Q302" s="44"/>
      <c r="R302" s="44"/>
      <c r="S302" s="46"/>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7">
        <f t="shared" si="35"/>
        <v>121541.9</v>
      </c>
      <c r="BB302" s="48">
        <f t="shared" si="36"/>
        <v>121541.9</v>
      </c>
      <c r="BC302" s="43" t="str">
        <f t="shared" si="37"/>
        <v>INR  One Lakh Twenty One Thousand Five Hundred &amp; Forty One  and Paise Ninety Only</v>
      </c>
      <c r="BD302" s="79">
        <v>741</v>
      </c>
      <c r="BE302" s="79">
        <f t="shared" si="40"/>
        <v>838.22</v>
      </c>
      <c r="BF302" s="79">
        <f t="shared" si="39"/>
        <v>107445</v>
      </c>
      <c r="BG302" s="79"/>
      <c r="HQ302" s="15"/>
      <c r="HR302" s="15"/>
      <c r="HS302" s="15"/>
      <c r="HT302" s="15"/>
      <c r="HU302" s="15"/>
    </row>
    <row r="303" spans="1:229" s="14" customFormat="1" ht="47.25" customHeight="1">
      <c r="A303" s="56">
        <v>291</v>
      </c>
      <c r="B303" s="64" t="s">
        <v>484</v>
      </c>
      <c r="C303" s="57" t="s">
        <v>354</v>
      </c>
      <c r="D303" s="65">
        <v>19.5</v>
      </c>
      <c r="E303" s="66" t="s">
        <v>485</v>
      </c>
      <c r="F303" s="67">
        <v>7.71</v>
      </c>
      <c r="G303" s="68"/>
      <c r="H303" s="61"/>
      <c r="I303" s="60" t="s">
        <v>39</v>
      </c>
      <c r="J303" s="62">
        <f t="shared" si="41"/>
        <v>1</v>
      </c>
      <c r="K303" s="63" t="s">
        <v>64</v>
      </c>
      <c r="L303" s="63" t="s">
        <v>7</v>
      </c>
      <c r="M303" s="45"/>
      <c r="N303" s="44"/>
      <c r="O303" s="44"/>
      <c r="P303" s="46"/>
      <c r="Q303" s="44"/>
      <c r="R303" s="44"/>
      <c r="S303" s="46"/>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7">
        <f t="shared" si="35"/>
        <v>150.35</v>
      </c>
      <c r="BB303" s="48">
        <f t="shared" si="36"/>
        <v>150.35</v>
      </c>
      <c r="BC303" s="43" t="str">
        <f t="shared" si="37"/>
        <v>INR  One Hundred &amp; Fifty  and Paise Thirty Five Only</v>
      </c>
      <c r="BD303" s="79">
        <v>6.82</v>
      </c>
      <c r="BE303" s="79">
        <f t="shared" si="40"/>
        <v>7.71</v>
      </c>
      <c r="BF303" s="79">
        <f t="shared" si="39"/>
        <v>132.99</v>
      </c>
      <c r="BG303" s="79"/>
      <c r="HQ303" s="15"/>
      <c r="HR303" s="15"/>
      <c r="HS303" s="15"/>
      <c r="HT303" s="15"/>
      <c r="HU303" s="15"/>
    </row>
    <row r="304" spans="1:229" s="14" customFormat="1" ht="34.5" customHeight="1">
      <c r="A304" s="56">
        <v>292</v>
      </c>
      <c r="B304" s="64" t="s">
        <v>656</v>
      </c>
      <c r="C304" s="57" t="s">
        <v>355</v>
      </c>
      <c r="D304" s="65">
        <v>416.39</v>
      </c>
      <c r="E304" s="66" t="s">
        <v>247</v>
      </c>
      <c r="F304" s="67">
        <v>6.26</v>
      </c>
      <c r="G304" s="68"/>
      <c r="H304" s="61"/>
      <c r="I304" s="60" t="s">
        <v>39</v>
      </c>
      <c r="J304" s="62">
        <f t="shared" si="41"/>
        <v>1</v>
      </c>
      <c r="K304" s="63" t="s">
        <v>64</v>
      </c>
      <c r="L304" s="63" t="s">
        <v>7</v>
      </c>
      <c r="M304" s="45"/>
      <c r="N304" s="44"/>
      <c r="O304" s="44"/>
      <c r="P304" s="46"/>
      <c r="Q304" s="44"/>
      <c r="R304" s="44"/>
      <c r="S304" s="46"/>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7">
        <f t="shared" si="35"/>
        <v>2606.6</v>
      </c>
      <c r="BB304" s="48">
        <f t="shared" si="36"/>
        <v>2606.6</v>
      </c>
      <c r="BC304" s="43" t="str">
        <f t="shared" si="37"/>
        <v>INR  Two Thousand Six Hundred &amp; Six  and Paise Sixty Only</v>
      </c>
      <c r="BD304" s="79">
        <v>5.53</v>
      </c>
      <c r="BE304" s="79">
        <f t="shared" si="40"/>
        <v>6.26</v>
      </c>
      <c r="BF304" s="79">
        <f t="shared" si="39"/>
        <v>2302.64</v>
      </c>
      <c r="BG304" s="79"/>
      <c r="HQ304" s="15"/>
      <c r="HR304" s="15"/>
      <c r="HS304" s="15"/>
      <c r="HT304" s="15"/>
      <c r="HU304" s="15"/>
    </row>
    <row r="305" spans="1:229" s="14" customFormat="1" ht="272.25" customHeight="1">
      <c r="A305" s="56">
        <v>293</v>
      </c>
      <c r="B305" s="64" t="s">
        <v>657</v>
      </c>
      <c r="C305" s="57" t="s">
        <v>356</v>
      </c>
      <c r="D305" s="65">
        <v>1</v>
      </c>
      <c r="E305" s="66" t="s">
        <v>478</v>
      </c>
      <c r="F305" s="67">
        <v>82522.17</v>
      </c>
      <c r="G305" s="68"/>
      <c r="H305" s="61"/>
      <c r="I305" s="60" t="s">
        <v>39</v>
      </c>
      <c r="J305" s="62">
        <f t="shared" si="41"/>
        <v>1</v>
      </c>
      <c r="K305" s="63" t="s">
        <v>64</v>
      </c>
      <c r="L305" s="63" t="s">
        <v>7</v>
      </c>
      <c r="M305" s="45"/>
      <c r="N305" s="44"/>
      <c r="O305" s="44"/>
      <c r="P305" s="46"/>
      <c r="Q305" s="44"/>
      <c r="R305" s="44"/>
      <c r="S305" s="46"/>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7">
        <f t="shared" si="35"/>
        <v>82522.17</v>
      </c>
      <c r="BB305" s="48">
        <f t="shared" si="36"/>
        <v>82522.17</v>
      </c>
      <c r="BC305" s="43" t="str">
        <f t="shared" si="37"/>
        <v>INR  Eighty Two Thousand Five Hundred &amp; Twenty Two  and Paise Seventeen Only</v>
      </c>
      <c r="BD305" s="79">
        <v>72951</v>
      </c>
      <c r="BE305" s="79">
        <f t="shared" si="40"/>
        <v>82522.17</v>
      </c>
      <c r="BF305" s="79">
        <f t="shared" si="39"/>
        <v>72951</v>
      </c>
      <c r="BG305" s="81"/>
      <c r="HQ305" s="15"/>
      <c r="HR305" s="15"/>
      <c r="HS305" s="15"/>
      <c r="HT305" s="15"/>
      <c r="HU305" s="15"/>
    </row>
    <row r="306" spans="1:229" s="14" customFormat="1" ht="118.5" customHeight="1">
      <c r="A306" s="56">
        <v>294</v>
      </c>
      <c r="B306" s="64" t="s">
        <v>658</v>
      </c>
      <c r="C306" s="57" t="s">
        <v>357</v>
      </c>
      <c r="D306" s="65">
        <v>246.4</v>
      </c>
      <c r="E306" s="66" t="s">
        <v>489</v>
      </c>
      <c r="F306" s="67">
        <v>911.75</v>
      </c>
      <c r="G306" s="68"/>
      <c r="H306" s="61"/>
      <c r="I306" s="60" t="s">
        <v>39</v>
      </c>
      <c r="J306" s="62">
        <f>IF(I306="Less(-)",-1,1)</f>
        <v>1</v>
      </c>
      <c r="K306" s="63" t="s">
        <v>64</v>
      </c>
      <c r="L306" s="63" t="s">
        <v>7</v>
      </c>
      <c r="M306" s="45"/>
      <c r="N306" s="44"/>
      <c r="O306" s="44"/>
      <c r="P306" s="46"/>
      <c r="Q306" s="44"/>
      <c r="R306" s="44"/>
      <c r="S306" s="46"/>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7">
        <f t="shared" si="35"/>
        <v>224655.2</v>
      </c>
      <c r="BB306" s="48">
        <f t="shared" si="36"/>
        <v>224655.2</v>
      </c>
      <c r="BC306" s="43" t="str">
        <f t="shared" si="37"/>
        <v>INR  Two Lakh Twenty Four Thousand Six Hundred &amp; Fifty Five  and Paise Twenty Only</v>
      </c>
      <c r="BD306" s="79">
        <v>806</v>
      </c>
      <c r="BE306" s="79">
        <f t="shared" si="40"/>
        <v>911.75</v>
      </c>
      <c r="BF306" s="79">
        <f t="shared" si="39"/>
        <v>198598.4</v>
      </c>
      <c r="BG306" s="79"/>
      <c r="HQ306" s="15"/>
      <c r="HR306" s="15"/>
      <c r="HS306" s="15"/>
      <c r="HT306" s="15"/>
      <c r="HU306" s="15"/>
    </row>
    <row r="307" spans="1:229" s="14" customFormat="1" ht="61.5" customHeight="1">
      <c r="A307" s="56">
        <v>295</v>
      </c>
      <c r="B307" s="64" t="s">
        <v>659</v>
      </c>
      <c r="C307" s="57" t="s">
        <v>358</v>
      </c>
      <c r="D307" s="65">
        <v>122</v>
      </c>
      <c r="E307" s="66" t="s">
        <v>248</v>
      </c>
      <c r="F307" s="67">
        <v>670.8</v>
      </c>
      <c r="G307" s="68"/>
      <c r="H307" s="61"/>
      <c r="I307" s="60" t="s">
        <v>39</v>
      </c>
      <c r="J307" s="62">
        <f>IF(I307="Less(-)",-1,1)</f>
        <v>1</v>
      </c>
      <c r="K307" s="63" t="s">
        <v>64</v>
      </c>
      <c r="L307" s="63" t="s">
        <v>7</v>
      </c>
      <c r="M307" s="45"/>
      <c r="N307" s="44"/>
      <c r="O307" s="44"/>
      <c r="P307" s="46"/>
      <c r="Q307" s="44"/>
      <c r="R307" s="44"/>
      <c r="S307" s="46"/>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7">
        <f t="shared" si="35"/>
        <v>81837.6</v>
      </c>
      <c r="BB307" s="48">
        <f t="shared" si="36"/>
        <v>81837.6</v>
      </c>
      <c r="BC307" s="43" t="str">
        <f t="shared" si="37"/>
        <v>INR  Eighty One Thousand Eight Hundred &amp; Thirty Seven  and Paise Sixty Only</v>
      </c>
      <c r="BD307" s="79">
        <v>593</v>
      </c>
      <c r="BE307" s="79">
        <f t="shared" si="40"/>
        <v>670.8</v>
      </c>
      <c r="BF307" s="79">
        <f t="shared" si="39"/>
        <v>72346</v>
      </c>
      <c r="BG307" s="79"/>
      <c r="HQ307" s="15"/>
      <c r="HR307" s="15"/>
      <c r="HS307" s="15"/>
      <c r="HT307" s="15"/>
      <c r="HU307" s="15"/>
    </row>
    <row r="308" spans="1:229" s="14" customFormat="1" ht="73.5" customHeight="1">
      <c r="A308" s="56">
        <v>296</v>
      </c>
      <c r="B308" s="64" t="s">
        <v>492</v>
      </c>
      <c r="C308" s="57" t="s">
        <v>359</v>
      </c>
      <c r="D308" s="65">
        <v>120</v>
      </c>
      <c r="E308" s="66" t="s">
        <v>248</v>
      </c>
      <c r="F308" s="67">
        <v>454.74</v>
      </c>
      <c r="G308" s="68"/>
      <c r="H308" s="61"/>
      <c r="I308" s="60" t="s">
        <v>39</v>
      </c>
      <c r="J308" s="62">
        <f>IF(I308="Less(-)",-1,1)</f>
        <v>1</v>
      </c>
      <c r="K308" s="63" t="s">
        <v>64</v>
      </c>
      <c r="L308" s="63" t="s">
        <v>7</v>
      </c>
      <c r="M308" s="45"/>
      <c r="N308" s="44"/>
      <c r="O308" s="44"/>
      <c r="P308" s="46"/>
      <c r="Q308" s="44"/>
      <c r="R308" s="44"/>
      <c r="S308" s="46"/>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7">
        <f t="shared" si="35"/>
        <v>54568.8</v>
      </c>
      <c r="BB308" s="48">
        <f t="shared" si="36"/>
        <v>54568.8</v>
      </c>
      <c r="BC308" s="43" t="str">
        <f t="shared" si="37"/>
        <v>INR  Fifty Four Thousand Five Hundred &amp; Sixty Eight  and Paise Eighty Only</v>
      </c>
      <c r="BD308" s="79">
        <v>402</v>
      </c>
      <c r="BE308" s="79">
        <f t="shared" si="40"/>
        <v>454.74</v>
      </c>
      <c r="BF308" s="79">
        <f t="shared" si="39"/>
        <v>48240</v>
      </c>
      <c r="BG308" s="79"/>
      <c r="HQ308" s="15"/>
      <c r="HR308" s="15"/>
      <c r="HS308" s="15"/>
      <c r="HT308" s="15"/>
      <c r="HU308" s="15"/>
    </row>
    <row r="309" spans="1:229" s="14" customFormat="1" ht="103.5" customHeight="1">
      <c r="A309" s="56">
        <v>297</v>
      </c>
      <c r="B309" s="64" t="s">
        <v>493</v>
      </c>
      <c r="C309" s="57" t="s">
        <v>360</v>
      </c>
      <c r="D309" s="65">
        <v>67.8</v>
      </c>
      <c r="E309" s="66" t="s">
        <v>247</v>
      </c>
      <c r="F309" s="67">
        <v>117.64</v>
      </c>
      <c r="G309" s="68"/>
      <c r="H309" s="61"/>
      <c r="I309" s="60" t="s">
        <v>39</v>
      </c>
      <c r="J309" s="62">
        <f>IF(I309="Less(-)",-1,1)</f>
        <v>1</v>
      </c>
      <c r="K309" s="63" t="s">
        <v>64</v>
      </c>
      <c r="L309" s="63" t="s">
        <v>7</v>
      </c>
      <c r="M309" s="45"/>
      <c r="N309" s="44"/>
      <c r="O309" s="44"/>
      <c r="P309" s="46"/>
      <c r="Q309" s="44"/>
      <c r="R309" s="44"/>
      <c r="S309" s="46"/>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7">
        <f t="shared" si="35"/>
        <v>7975.99</v>
      </c>
      <c r="BB309" s="48">
        <f t="shared" si="36"/>
        <v>7975.99</v>
      </c>
      <c r="BC309" s="43" t="str">
        <f t="shared" si="37"/>
        <v>INR  Seven Thousand Nine Hundred &amp; Seventy Five  and Paise Ninety Nine Only</v>
      </c>
      <c r="BD309" s="79">
        <v>104</v>
      </c>
      <c r="BE309" s="79">
        <f t="shared" si="40"/>
        <v>117.64</v>
      </c>
      <c r="BF309" s="79">
        <f t="shared" si="39"/>
        <v>7051.2</v>
      </c>
      <c r="BG309" s="79"/>
      <c r="HQ309" s="15"/>
      <c r="HR309" s="15"/>
      <c r="HS309" s="15"/>
      <c r="HT309" s="15"/>
      <c r="HU309" s="15"/>
    </row>
    <row r="310" spans="1:229" s="14" customFormat="1" ht="59.25" customHeight="1">
      <c r="A310" s="56">
        <v>298</v>
      </c>
      <c r="B310" s="64" t="s">
        <v>694</v>
      </c>
      <c r="C310" s="57" t="s">
        <v>361</v>
      </c>
      <c r="D310" s="65">
        <v>75</v>
      </c>
      <c r="E310" s="66" t="s">
        <v>249</v>
      </c>
      <c r="F310" s="67">
        <v>33.94</v>
      </c>
      <c r="G310" s="68"/>
      <c r="H310" s="61"/>
      <c r="I310" s="60" t="s">
        <v>39</v>
      </c>
      <c r="J310" s="62">
        <f>IF(I310="Less(-)",-1,1)</f>
        <v>1</v>
      </c>
      <c r="K310" s="63" t="s">
        <v>64</v>
      </c>
      <c r="L310" s="63" t="s">
        <v>7</v>
      </c>
      <c r="M310" s="45"/>
      <c r="N310" s="44"/>
      <c r="O310" s="44"/>
      <c r="P310" s="46"/>
      <c r="Q310" s="44"/>
      <c r="R310" s="44"/>
      <c r="S310" s="46"/>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7">
        <f t="shared" si="35"/>
        <v>2545.5</v>
      </c>
      <c r="BB310" s="48">
        <f t="shared" si="36"/>
        <v>2545.5</v>
      </c>
      <c r="BC310" s="43" t="str">
        <f t="shared" si="37"/>
        <v>INR  Two Thousand Five Hundred &amp; Forty Five  and Paise Fifty Only</v>
      </c>
      <c r="BD310" s="79">
        <v>30</v>
      </c>
      <c r="BE310" s="79">
        <f t="shared" si="40"/>
        <v>33.94</v>
      </c>
      <c r="BF310" s="79">
        <f t="shared" si="39"/>
        <v>2250</v>
      </c>
      <c r="BG310" s="79"/>
      <c r="HQ310" s="15"/>
      <c r="HR310" s="15"/>
      <c r="HS310" s="15"/>
      <c r="HT310" s="15"/>
      <c r="HU310" s="15"/>
    </row>
    <row r="311" spans="1:229" s="14" customFormat="1" ht="47.25" customHeight="1">
      <c r="A311" s="56">
        <v>299</v>
      </c>
      <c r="B311" s="64" t="s">
        <v>494</v>
      </c>
      <c r="C311" s="57" t="s">
        <v>362</v>
      </c>
      <c r="D311" s="65">
        <v>45</v>
      </c>
      <c r="E311" s="66" t="s">
        <v>249</v>
      </c>
      <c r="F311" s="67">
        <v>18.1</v>
      </c>
      <c r="G311" s="68"/>
      <c r="H311" s="61"/>
      <c r="I311" s="60" t="s">
        <v>39</v>
      </c>
      <c r="J311" s="62">
        <f aca="true" t="shared" si="42" ref="J311:J335">IF(I311="Less(-)",-1,1)</f>
        <v>1</v>
      </c>
      <c r="K311" s="63" t="s">
        <v>64</v>
      </c>
      <c r="L311" s="63" t="s">
        <v>7</v>
      </c>
      <c r="M311" s="45"/>
      <c r="N311" s="44"/>
      <c r="O311" s="44"/>
      <c r="P311" s="46"/>
      <c r="Q311" s="44"/>
      <c r="R311" s="44"/>
      <c r="S311" s="46"/>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7">
        <f t="shared" si="35"/>
        <v>814.5</v>
      </c>
      <c r="BB311" s="48">
        <f t="shared" si="36"/>
        <v>814.5</v>
      </c>
      <c r="BC311" s="43" t="str">
        <f t="shared" si="37"/>
        <v>INR  Eight Hundred &amp; Fourteen  and Paise Fifty Only</v>
      </c>
      <c r="BD311" s="79">
        <v>16</v>
      </c>
      <c r="BE311" s="79">
        <f t="shared" si="40"/>
        <v>18.1</v>
      </c>
      <c r="BF311" s="79">
        <f t="shared" si="39"/>
        <v>720</v>
      </c>
      <c r="BG311" s="79"/>
      <c r="HQ311" s="15"/>
      <c r="HR311" s="15"/>
      <c r="HS311" s="15"/>
      <c r="HT311" s="15"/>
      <c r="HU311" s="15"/>
    </row>
    <row r="312" spans="1:229" s="14" customFormat="1" ht="33.75" customHeight="1">
      <c r="A312" s="56">
        <v>300</v>
      </c>
      <c r="B312" s="64" t="s">
        <v>495</v>
      </c>
      <c r="C312" s="57" t="s">
        <v>363</v>
      </c>
      <c r="D312" s="65">
        <v>150</v>
      </c>
      <c r="E312" s="66" t="s">
        <v>695</v>
      </c>
      <c r="F312" s="67">
        <v>10.18</v>
      </c>
      <c r="G312" s="68"/>
      <c r="H312" s="61"/>
      <c r="I312" s="60" t="s">
        <v>39</v>
      </c>
      <c r="J312" s="62">
        <f t="shared" si="42"/>
        <v>1</v>
      </c>
      <c r="K312" s="63" t="s">
        <v>64</v>
      </c>
      <c r="L312" s="63" t="s">
        <v>7</v>
      </c>
      <c r="M312" s="45"/>
      <c r="N312" s="44"/>
      <c r="O312" s="44"/>
      <c r="P312" s="46"/>
      <c r="Q312" s="44"/>
      <c r="R312" s="44"/>
      <c r="S312" s="46"/>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7">
        <f t="shared" si="35"/>
        <v>1527</v>
      </c>
      <c r="BB312" s="48">
        <f t="shared" si="36"/>
        <v>1527</v>
      </c>
      <c r="BC312" s="43" t="str">
        <f t="shared" si="37"/>
        <v>INR  One Thousand Five Hundred &amp; Twenty Seven  Only</v>
      </c>
      <c r="BD312" s="79">
        <v>9</v>
      </c>
      <c r="BE312" s="79">
        <f t="shared" si="40"/>
        <v>10.18</v>
      </c>
      <c r="BF312" s="79">
        <f t="shared" si="39"/>
        <v>1350</v>
      </c>
      <c r="BG312" s="79"/>
      <c r="HQ312" s="15"/>
      <c r="HR312" s="15"/>
      <c r="HS312" s="15"/>
      <c r="HT312" s="15"/>
      <c r="HU312" s="15"/>
    </row>
    <row r="313" spans="1:229" s="14" customFormat="1" ht="63" customHeight="1">
      <c r="A313" s="56">
        <v>301</v>
      </c>
      <c r="B313" s="64" t="s">
        <v>496</v>
      </c>
      <c r="C313" s="57" t="s">
        <v>364</v>
      </c>
      <c r="D313" s="65">
        <v>18</v>
      </c>
      <c r="E313" s="66" t="s">
        <v>249</v>
      </c>
      <c r="F313" s="67">
        <v>111.99</v>
      </c>
      <c r="G313" s="68"/>
      <c r="H313" s="61"/>
      <c r="I313" s="60" t="s">
        <v>39</v>
      </c>
      <c r="J313" s="62">
        <f t="shared" si="42"/>
        <v>1</v>
      </c>
      <c r="K313" s="63" t="s">
        <v>64</v>
      </c>
      <c r="L313" s="63" t="s">
        <v>7</v>
      </c>
      <c r="M313" s="45"/>
      <c r="N313" s="44"/>
      <c r="O313" s="44"/>
      <c r="P313" s="46"/>
      <c r="Q313" s="44"/>
      <c r="R313" s="44"/>
      <c r="S313" s="46"/>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7">
        <f t="shared" si="35"/>
        <v>2015.82</v>
      </c>
      <c r="BB313" s="48">
        <f t="shared" si="36"/>
        <v>2015.82</v>
      </c>
      <c r="BC313" s="43" t="str">
        <f t="shared" si="37"/>
        <v>INR  Two Thousand  &amp;Fifteen  and Paise Eighty Two Only</v>
      </c>
      <c r="BD313" s="79">
        <v>99</v>
      </c>
      <c r="BE313" s="79">
        <f t="shared" si="40"/>
        <v>111.99</v>
      </c>
      <c r="BF313" s="79">
        <f t="shared" si="39"/>
        <v>1782</v>
      </c>
      <c r="BG313" s="79"/>
      <c r="HQ313" s="15"/>
      <c r="HR313" s="15"/>
      <c r="HS313" s="15"/>
      <c r="HT313" s="15"/>
      <c r="HU313" s="15"/>
    </row>
    <row r="314" spans="1:229" s="14" customFormat="1" ht="76.5" customHeight="1">
      <c r="A314" s="56">
        <v>302</v>
      </c>
      <c r="B314" s="64" t="s">
        <v>498</v>
      </c>
      <c r="C314" s="57" t="s">
        <v>365</v>
      </c>
      <c r="D314" s="65">
        <v>15.75</v>
      </c>
      <c r="E314" s="66" t="s">
        <v>247</v>
      </c>
      <c r="F314" s="67">
        <v>165.16</v>
      </c>
      <c r="G314" s="68"/>
      <c r="H314" s="61"/>
      <c r="I314" s="60" t="s">
        <v>39</v>
      </c>
      <c r="J314" s="62">
        <f t="shared" si="42"/>
        <v>1</v>
      </c>
      <c r="K314" s="63" t="s">
        <v>64</v>
      </c>
      <c r="L314" s="63" t="s">
        <v>7</v>
      </c>
      <c r="M314" s="45"/>
      <c r="N314" s="44"/>
      <c r="O314" s="44"/>
      <c r="P314" s="46"/>
      <c r="Q314" s="44"/>
      <c r="R314" s="44"/>
      <c r="S314" s="46"/>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7">
        <f t="shared" si="35"/>
        <v>2601.27</v>
      </c>
      <c r="BB314" s="48">
        <f t="shared" si="36"/>
        <v>2601.27</v>
      </c>
      <c r="BC314" s="43" t="str">
        <f t="shared" si="37"/>
        <v>INR  Two Thousand Six Hundred &amp; One  and Paise Twenty Seven Only</v>
      </c>
      <c r="BD314" s="79">
        <v>146</v>
      </c>
      <c r="BE314" s="79">
        <f t="shared" si="40"/>
        <v>165.16</v>
      </c>
      <c r="BF314" s="79">
        <f t="shared" si="39"/>
        <v>2299.5</v>
      </c>
      <c r="BG314" s="79"/>
      <c r="HQ314" s="15"/>
      <c r="HR314" s="15"/>
      <c r="HS314" s="15"/>
      <c r="HT314" s="15"/>
      <c r="HU314" s="15"/>
    </row>
    <row r="315" spans="1:229" s="14" customFormat="1" ht="75.75" customHeight="1">
      <c r="A315" s="56">
        <v>303</v>
      </c>
      <c r="B315" s="64" t="s">
        <v>500</v>
      </c>
      <c r="C315" s="57" t="s">
        <v>366</v>
      </c>
      <c r="D315" s="65">
        <v>0.63</v>
      </c>
      <c r="E315" s="66" t="s">
        <v>458</v>
      </c>
      <c r="F315" s="67">
        <v>82525.56</v>
      </c>
      <c r="G315" s="68"/>
      <c r="H315" s="61"/>
      <c r="I315" s="60" t="s">
        <v>39</v>
      </c>
      <c r="J315" s="62">
        <f t="shared" si="42"/>
        <v>1</v>
      </c>
      <c r="K315" s="63" t="s">
        <v>64</v>
      </c>
      <c r="L315" s="63" t="s">
        <v>7</v>
      </c>
      <c r="M315" s="45"/>
      <c r="N315" s="44"/>
      <c r="O315" s="44"/>
      <c r="P315" s="46"/>
      <c r="Q315" s="44"/>
      <c r="R315" s="44"/>
      <c r="S315" s="46"/>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7">
        <f t="shared" si="35"/>
        <v>51991.1</v>
      </c>
      <c r="BB315" s="48">
        <f t="shared" si="36"/>
        <v>51991.1</v>
      </c>
      <c r="BC315" s="43" t="str">
        <f t="shared" si="37"/>
        <v>INR  Fifty One Thousand Nine Hundred &amp; Ninety One  and Paise Ten Only</v>
      </c>
      <c r="BD315" s="79">
        <v>72954</v>
      </c>
      <c r="BE315" s="79">
        <f t="shared" si="40"/>
        <v>82525.56</v>
      </c>
      <c r="BF315" s="79">
        <f t="shared" si="39"/>
        <v>45961.02</v>
      </c>
      <c r="BG315" s="79"/>
      <c r="HQ315" s="15"/>
      <c r="HR315" s="15"/>
      <c r="HS315" s="15"/>
      <c r="HT315" s="15"/>
      <c r="HU315" s="15"/>
    </row>
    <row r="316" spans="1:229" s="14" customFormat="1" ht="117.75" customHeight="1">
      <c r="A316" s="56">
        <v>304</v>
      </c>
      <c r="B316" s="64" t="s">
        <v>660</v>
      </c>
      <c r="C316" s="57" t="s">
        <v>367</v>
      </c>
      <c r="D316" s="65">
        <v>31.5</v>
      </c>
      <c r="E316" s="66" t="s">
        <v>247</v>
      </c>
      <c r="F316" s="67">
        <v>4166.21</v>
      </c>
      <c r="G316" s="68"/>
      <c r="H316" s="61"/>
      <c r="I316" s="60" t="s">
        <v>39</v>
      </c>
      <c r="J316" s="62">
        <f t="shared" si="42"/>
        <v>1</v>
      </c>
      <c r="K316" s="63" t="s">
        <v>64</v>
      </c>
      <c r="L316" s="63" t="s">
        <v>7</v>
      </c>
      <c r="M316" s="45"/>
      <c r="N316" s="44"/>
      <c r="O316" s="44"/>
      <c r="P316" s="46"/>
      <c r="Q316" s="44"/>
      <c r="R316" s="44"/>
      <c r="S316" s="46"/>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7">
        <f t="shared" si="35"/>
        <v>131235.62</v>
      </c>
      <c r="BB316" s="48">
        <f t="shared" si="36"/>
        <v>131235.62</v>
      </c>
      <c r="BC316" s="43" t="str">
        <f t="shared" si="37"/>
        <v>INR  One Lakh Thirty One Thousand Two Hundred &amp; Thirty Five  and Paise Sixty Two Only</v>
      </c>
      <c r="BD316" s="79">
        <v>3683</v>
      </c>
      <c r="BE316" s="79">
        <f t="shared" si="40"/>
        <v>4166.21</v>
      </c>
      <c r="BF316" s="79">
        <f t="shared" si="39"/>
        <v>116014.5</v>
      </c>
      <c r="BG316" s="79"/>
      <c r="HQ316" s="15"/>
      <c r="HR316" s="15"/>
      <c r="HS316" s="15"/>
      <c r="HT316" s="15"/>
      <c r="HU316" s="15"/>
    </row>
    <row r="317" spans="1:229" s="14" customFormat="1" ht="47.25" customHeight="1">
      <c r="A317" s="56">
        <v>305</v>
      </c>
      <c r="B317" s="64" t="s">
        <v>502</v>
      </c>
      <c r="C317" s="57" t="s">
        <v>368</v>
      </c>
      <c r="D317" s="65">
        <v>1137.6</v>
      </c>
      <c r="E317" s="66" t="s">
        <v>247</v>
      </c>
      <c r="F317" s="67">
        <v>23.76</v>
      </c>
      <c r="G317" s="68"/>
      <c r="H317" s="61"/>
      <c r="I317" s="60" t="s">
        <v>39</v>
      </c>
      <c r="J317" s="62">
        <f t="shared" si="42"/>
        <v>1</v>
      </c>
      <c r="K317" s="63" t="s">
        <v>64</v>
      </c>
      <c r="L317" s="63" t="s">
        <v>7</v>
      </c>
      <c r="M317" s="45"/>
      <c r="N317" s="44"/>
      <c r="O317" s="44"/>
      <c r="P317" s="46"/>
      <c r="Q317" s="44"/>
      <c r="R317" s="44"/>
      <c r="S317" s="46"/>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7">
        <f t="shared" si="35"/>
        <v>27029.38</v>
      </c>
      <c r="BB317" s="48">
        <f t="shared" si="36"/>
        <v>27029.38</v>
      </c>
      <c r="BC317" s="43" t="str">
        <f t="shared" si="37"/>
        <v>INR  Twenty Seven Thousand  &amp;Twenty Nine  and Paise Thirty Eight Only</v>
      </c>
      <c r="BD317" s="79">
        <v>21</v>
      </c>
      <c r="BE317" s="79">
        <f t="shared" si="40"/>
        <v>23.76</v>
      </c>
      <c r="BF317" s="79">
        <f t="shared" si="39"/>
        <v>23889.6</v>
      </c>
      <c r="BG317" s="79"/>
      <c r="HQ317" s="15"/>
      <c r="HR317" s="15"/>
      <c r="HS317" s="15"/>
      <c r="HT317" s="15"/>
      <c r="HU317" s="15"/>
    </row>
    <row r="318" spans="1:229" s="14" customFormat="1" ht="48.75" customHeight="1">
      <c r="A318" s="56">
        <v>306</v>
      </c>
      <c r="B318" s="64" t="s">
        <v>503</v>
      </c>
      <c r="C318" s="57" t="s">
        <v>369</v>
      </c>
      <c r="D318" s="65">
        <v>331.2</v>
      </c>
      <c r="E318" s="66" t="s">
        <v>247</v>
      </c>
      <c r="F318" s="67">
        <v>54.3</v>
      </c>
      <c r="G318" s="68"/>
      <c r="H318" s="61"/>
      <c r="I318" s="60" t="s">
        <v>39</v>
      </c>
      <c r="J318" s="62">
        <f t="shared" si="42"/>
        <v>1</v>
      </c>
      <c r="K318" s="63" t="s">
        <v>64</v>
      </c>
      <c r="L318" s="63" t="s">
        <v>7</v>
      </c>
      <c r="M318" s="45"/>
      <c r="N318" s="44"/>
      <c r="O318" s="44"/>
      <c r="P318" s="46"/>
      <c r="Q318" s="44"/>
      <c r="R318" s="44"/>
      <c r="S318" s="46"/>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7">
        <f t="shared" si="35"/>
        <v>17984.16</v>
      </c>
      <c r="BB318" s="48">
        <f t="shared" si="36"/>
        <v>17984.16</v>
      </c>
      <c r="BC318" s="43" t="str">
        <f t="shared" si="37"/>
        <v>INR  Seventeen Thousand Nine Hundred &amp; Eighty Four  and Paise Sixteen Only</v>
      </c>
      <c r="BD318" s="79">
        <v>48</v>
      </c>
      <c r="BE318" s="79">
        <f t="shared" si="40"/>
        <v>54.3</v>
      </c>
      <c r="BF318" s="79">
        <f t="shared" si="39"/>
        <v>15897.6</v>
      </c>
      <c r="BG318" s="79"/>
      <c r="HQ318" s="15"/>
      <c r="HR318" s="15"/>
      <c r="HS318" s="15"/>
      <c r="HT318" s="15"/>
      <c r="HU318" s="15"/>
    </row>
    <row r="319" spans="1:229" s="14" customFormat="1" ht="63" customHeight="1">
      <c r="A319" s="56">
        <v>307</v>
      </c>
      <c r="B319" s="64" t="s">
        <v>504</v>
      </c>
      <c r="C319" s="57" t="s">
        <v>370</v>
      </c>
      <c r="D319" s="65">
        <v>63</v>
      </c>
      <c r="E319" s="66" t="s">
        <v>247</v>
      </c>
      <c r="F319" s="67">
        <v>58.82</v>
      </c>
      <c r="G319" s="68"/>
      <c r="H319" s="61"/>
      <c r="I319" s="60" t="s">
        <v>39</v>
      </c>
      <c r="J319" s="62">
        <f t="shared" si="42"/>
        <v>1</v>
      </c>
      <c r="K319" s="63" t="s">
        <v>64</v>
      </c>
      <c r="L319" s="63" t="s">
        <v>7</v>
      </c>
      <c r="M319" s="45"/>
      <c r="N319" s="44"/>
      <c r="O319" s="44"/>
      <c r="P319" s="46"/>
      <c r="Q319" s="44"/>
      <c r="R319" s="44"/>
      <c r="S319" s="46"/>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7">
        <f t="shared" si="35"/>
        <v>3705.66</v>
      </c>
      <c r="BB319" s="48">
        <f t="shared" si="36"/>
        <v>3705.66</v>
      </c>
      <c r="BC319" s="43" t="str">
        <f t="shared" si="37"/>
        <v>INR  Three Thousand Seven Hundred &amp; Five  and Paise Sixty Six Only</v>
      </c>
      <c r="BD319" s="79">
        <v>52</v>
      </c>
      <c r="BE319" s="79">
        <f t="shared" si="40"/>
        <v>58.82</v>
      </c>
      <c r="BF319" s="79">
        <f t="shared" si="39"/>
        <v>3276</v>
      </c>
      <c r="BG319" s="79"/>
      <c r="HQ319" s="15"/>
      <c r="HR319" s="15"/>
      <c r="HS319" s="15"/>
      <c r="HT319" s="15"/>
      <c r="HU319" s="15"/>
    </row>
    <row r="320" spans="1:229" s="14" customFormat="1" ht="312" customHeight="1">
      <c r="A320" s="56">
        <v>308</v>
      </c>
      <c r="B320" s="64" t="s">
        <v>661</v>
      </c>
      <c r="C320" s="57" t="s">
        <v>371</v>
      </c>
      <c r="D320" s="65">
        <v>672</v>
      </c>
      <c r="E320" s="66" t="s">
        <v>489</v>
      </c>
      <c r="F320" s="67">
        <v>668.54</v>
      </c>
      <c r="G320" s="68">
        <v>397152</v>
      </c>
      <c r="H320" s="61"/>
      <c r="I320" s="60" t="s">
        <v>39</v>
      </c>
      <c r="J320" s="62">
        <f t="shared" si="42"/>
        <v>1</v>
      </c>
      <c r="K320" s="63" t="s">
        <v>64</v>
      </c>
      <c r="L320" s="63" t="s">
        <v>7</v>
      </c>
      <c r="M320" s="45"/>
      <c r="N320" s="44"/>
      <c r="O320" s="44"/>
      <c r="P320" s="46"/>
      <c r="Q320" s="44"/>
      <c r="R320" s="44"/>
      <c r="S320" s="46"/>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7">
        <f t="shared" si="35"/>
        <v>449258.88</v>
      </c>
      <c r="BB320" s="48">
        <f t="shared" si="36"/>
        <v>449258.88</v>
      </c>
      <c r="BC320" s="43" t="str">
        <f t="shared" si="37"/>
        <v>INR  Four Lakh Forty Nine Thousand Two Hundred &amp; Fifty Eight  and Paise Eighty Eight Only</v>
      </c>
      <c r="BD320" s="79">
        <v>591</v>
      </c>
      <c r="BE320" s="79">
        <f t="shared" si="40"/>
        <v>668.54</v>
      </c>
      <c r="BF320" s="79">
        <f t="shared" si="39"/>
        <v>397152</v>
      </c>
      <c r="BG320" s="79"/>
      <c r="HQ320" s="15"/>
      <c r="HR320" s="15"/>
      <c r="HS320" s="15"/>
      <c r="HT320" s="15"/>
      <c r="HU320" s="15"/>
    </row>
    <row r="321" spans="1:229" s="14" customFormat="1" ht="103.5" customHeight="1">
      <c r="A321" s="56">
        <v>309</v>
      </c>
      <c r="B321" s="64" t="s">
        <v>650</v>
      </c>
      <c r="C321" s="57" t="s">
        <v>372</v>
      </c>
      <c r="D321" s="65">
        <v>141</v>
      </c>
      <c r="E321" s="66" t="s">
        <v>247</v>
      </c>
      <c r="F321" s="67">
        <v>175.34</v>
      </c>
      <c r="G321" s="68"/>
      <c r="H321" s="61"/>
      <c r="I321" s="60" t="s">
        <v>39</v>
      </c>
      <c r="J321" s="62">
        <f t="shared" si="42"/>
        <v>1</v>
      </c>
      <c r="K321" s="63" t="s">
        <v>64</v>
      </c>
      <c r="L321" s="63" t="s">
        <v>7</v>
      </c>
      <c r="M321" s="45"/>
      <c r="N321" s="44"/>
      <c r="O321" s="44"/>
      <c r="P321" s="46"/>
      <c r="Q321" s="44"/>
      <c r="R321" s="44"/>
      <c r="S321" s="46"/>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7">
        <f t="shared" si="35"/>
        <v>24722.94</v>
      </c>
      <c r="BB321" s="48">
        <f t="shared" si="36"/>
        <v>24722.94</v>
      </c>
      <c r="BC321" s="43" t="str">
        <f t="shared" si="37"/>
        <v>INR  Twenty Four Thousand Seven Hundred &amp; Twenty Two  and Paise Ninety Four Only</v>
      </c>
      <c r="BD321" s="79">
        <v>155</v>
      </c>
      <c r="BE321" s="79">
        <f t="shared" si="40"/>
        <v>175.34</v>
      </c>
      <c r="BF321" s="79">
        <f t="shared" si="39"/>
        <v>21855</v>
      </c>
      <c r="BG321" s="79"/>
      <c r="HQ321" s="15"/>
      <c r="HR321" s="15"/>
      <c r="HS321" s="15"/>
      <c r="HT321" s="15"/>
      <c r="HU321" s="15"/>
    </row>
    <row r="322" spans="1:229" s="14" customFormat="1" ht="104.25" customHeight="1">
      <c r="A322" s="56">
        <v>310</v>
      </c>
      <c r="B322" s="64" t="s">
        <v>506</v>
      </c>
      <c r="C322" s="57" t="s">
        <v>373</v>
      </c>
      <c r="D322" s="65">
        <v>257.1</v>
      </c>
      <c r="E322" s="66" t="s">
        <v>247</v>
      </c>
      <c r="F322" s="67">
        <v>153.84</v>
      </c>
      <c r="G322" s="68"/>
      <c r="H322" s="61"/>
      <c r="I322" s="60" t="s">
        <v>39</v>
      </c>
      <c r="J322" s="62">
        <f t="shared" si="42"/>
        <v>1</v>
      </c>
      <c r="K322" s="63" t="s">
        <v>64</v>
      </c>
      <c r="L322" s="63" t="s">
        <v>7</v>
      </c>
      <c r="M322" s="45"/>
      <c r="N322" s="44"/>
      <c r="O322" s="44"/>
      <c r="P322" s="46"/>
      <c r="Q322" s="44"/>
      <c r="R322" s="44"/>
      <c r="S322" s="46"/>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7">
        <f t="shared" si="35"/>
        <v>39552.26</v>
      </c>
      <c r="BB322" s="48">
        <f t="shared" si="36"/>
        <v>39552.26</v>
      </c>
      <c r="BC322" s="43" t="str">
        <f t="shared" si="37"/>
        <v>INR  Thirty Nine Thousand Five Hundred &amp; Fifty Two  and Paise Twenty Six Only</v>
      </c>
      <c r="BD322" s="79">
        <v>136</v>
      </c>
      <c r="BE322" s="79">
        <f t="shared" si="40"/>
        <v>153.84</v>
      </c>
      <c r="BF322" s="79">
        <f t="shared" si="39"/>
        <v>34965.6</v>
      </c>
      <c r="BG322" s="79"/>
      <c r="HQ322" s="15"/>
      <c r="HR322" s="15"/>
      <c r="HS322" s="15"/>
      <c r="HT322" s="15"/>
      <c r="HU322" s="15"/>
    </row>
    <row r="323" spans="1:229" s="14" customFormat="1" ht="37.5" customHeight="1">
      <c r="A323" s="56">
        <v>311</v>
      </c>
      <c r="B323" s="64" t="s">
        <v>578</v>
      </c>
      <c r="C323" s="57" t="s">
        <v>374</v>
      </c>
      <c r="D323" s="65">
        <v>122.4</v>
      </c>
      <c r="E323" s="66" t="s">
        <v>247</v>
      </c>
      <c r="F323" s="67">
        <v>38.46</v>
      </c>
      <c r="G323" s="68"/>
      <c r="H323" s="61"/>
      <c r="I323" s="60" t="s">
        <v>39</v>
      </c>
      <c r="J323" s="62">
        <f t="shared" si="42"/>
        <v>1</v>
      </c>
      <c r="K323" s="63" t="s">
        <v>64</v>
      </c>
      <c r="L323" s="63" t="s">
        <v>7</v>
      </c>
      <c r="M323" s="45"/>
      <c r="N323" s="44"/>
      <c r="O323" s="44"/>
      <c r="P323" s="46"/>
      <c r="Q323" s="44"/>
      <c r="R323" s="44"/>
      <c r="S323" s="46"/>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7">
        <f t="shared" si="35"/>
        <v>4707.5</v>
      </c>
      <c r="BB323" s="48">
        <f t="shared" si="36"/>
        <v>4707.5</v>
      </c>
      <c r="BC323" s="43" t="str">
        <f t="shared" si="37"/>
        <v>INR  Four Thousand Seven Hundred &amp; Seven  and Paise Fifty Only</v>
      </c>
      <c r="BD323" s="79">
        <v>34</v>
      </c>
      <c r="BE323" s="79">
        <f t="shared" si="40"/>
        <v>38.46</v>
      </c>
      <c r="BF323" s="79">
        <f t="shared" si="39"/>
        <v>4161.6</v>
      </c>
      <c r="BG323" s="79"/>
      <c r="HQ323" s="15"/>
      <c r="HR323" s="15"/>
      <c r="HS323" s="15"/>
      <c r="HT323" s="15"/>
      <c r="HU323" s="15"/>
    </row>
    <row r="324" spans="1:229" s="14" customFormat="1" ht="52.5" customHeight="1">
      <c r="A324" s="56">
        <v>312</v>
      </c>
      <c r="B324" s="64" t="s">
        <v>509</v>
      </c>
      <c r="C324" s="57" t="s">
        <v>375</v>
      </c>
      <c r="D324" s="65">
        <v>285.2</v>
      </c>
      <c r="E324" s="66" t="s">
        <v>247</v>
      </c>
      <c r="F324" s="67">
        <v>32.8</v>
      </c>
      <c r="G324" s="68"/>
      <c r="H324" s="61"/>
      <c r="I324" s="60" t="s">
        <v>39</v>
      </c>
      <c r="J324" s="62">
        <f t="shared" si="42"/>
        <v>1</v>
      </c>
      <c r="K324" s="63" t="s">
        <v>64</v>
      </c>
      <c r="L324" s="63" t="s">
        <v>7</v>
      </c>
      <c r="M324" s="45"/>
      <c r="N324" s="44"/>
      <c r="O324" s="44"/>
      <c r="P324" s="46"/>
      <c r="Q324" s="44"/>
      <c r="R324" s="44"/>
      <c r="S324" s="46"/>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7">
        <f t="shared" si="35"/>
        <v>9354.56</v>
      </c>
      <c r="BB324" s="48">
        <f t="shared" si="36"/>
        <v>9354.56</v>
      </c>
      <c r="BC324" s="43" t="str">
        <f t="shared" si="37"/>
        <v>INR  Nine Thousand Three Hundred &amp; Fifty Four  and Paise Fifty Six Only</v>
      </c>
      <c r="BD324" s="79">
        <v>29</v>
      </c>
      <c r="BE324" s="79">
        <f t="shared" si="40"/>
        <v>32.8</v>
      </c>
      <c r="BF324" s="79">
        <f t="shared" si="39"/>
        <v>8270.8</v>
      </c>
      <c r="BG324" s="79"/>
      <c r="HQ324" s="15"/>
      <c r="HR324" s="15"/>
      <c r="HS324" s="15"/>
      <c r="HT324" s="15"/>
      <c r="HU324" s="15"/>
    </row>
    <row r="325" spans="1:229" s="14" customFormat="1" ht="47.25" customHeight="1">
      <c r="A325" s="56">
        <v>313</v>
      </c>
      <c r="B325" s="64" t="s">
        <v>510</v>
      </c>
      <c r="C325" s="57" t="s">
        <v>376</v>
      </c>
      <c r="D325" s="65">
        <v>63</v>
      </c>
      <c r="E325" s="66" t="s">
        <v>247</v>
      </c>
      <c r="F325" s="67">
        <v>42.99</v>
      </c>
      <c r="G325" s="68"/>
      <c r="H325" s="61"/>
      <c r="I325" s="60" t="s">
        <v>39</v>
      </c>
      <c r="J325" s="62">
        <f t="shared" si="42"/>
        <v>1</v>
      </c>
      <c r="K325" s="63" t="s">
        <v>64</v>
      </c>
      <c r="L325" s="63" t="s">
        <v>7</v>
      </c>
      <c r="M325" s="45"/>
      <c r="N325" s="44"/>
      <c r="O325" s="44"/>
      <c r="P325" s="46"/>
      <c r="Q325" s="44"/>
      <c r="R325" s="44"/>
      <c r="S325" s="46"/>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7">
        <f t="shared" si="35"/>
        <v>2708.37</v>
      </c>
      <c r="BB325" s="48">
        <f t="shared" si="36"/>
        <v>2708.37</v>
      </c>
      <c r="BC325" s="43" t="str">
        <f t="shared" si="37"/>
        <v>INR  Two Thousand Seven Hundred &amp; Eight  and Paise Thirty Seven Only</v>
      </c>
      <c r="BD325" s="79">
        <v>38</v>
      </c>
      <c r="BE325" s="79">
        <f t="shared" si="40"/>
        <v>42.99</v>
      </c>
      <c r="BF325" s="79">
        <f t="shared" si="39"/>
        <v>2394</v>
      </c>
      <c r="BG325" s="79"/>
      <c r="HQ325" s="15"/>
      <c r="HR325" s="15"/>
      <c r="HS325" s="15"/>
      <c r="HT325" s="15"/>
      <c r="HU325" s="15"/>
    </row>
    <row r="326" spans="1:228" s="14" customFormat="1" ht="89.25" customHeight="1">
      <c r="A326" s="56">
        <v>314</v>
      </c>
      <c r="B326" s="64" t="s">
        <v>511</v>
      </c>
      <c r="C326" s="57" t="s">
        <v>377</v>
      </c>
      <c r="D326" s="65">
        <v>63</v>
      </c>
      <c r="E326" s="66" t="s">
        <v>247</v>
      </c>
      <c r="F326" s="67">
        <v>91.63</v>
      </c>
      <c r="G326" s="68"/>
      <c r="H326" s="61"/>
      <c r="I326" s="60" t="s">
        <v>39</v>
      </c>
      <c r="J326" s="62">
        <f t="shared" si="42"/>
        <v>1</v>
      </c>
      <c r="K326" s="63" t="s">
        <v>64</v>
      </c>
      <c r="L326" s="63" t="s">
        <v>7</v>
      </c>
      <c r="M326" s="45"/>
      <c r="N326" s="44"/>
      <c r="O326" s="44"/>
      <c r="P326" s="46"/>
      <c r="Q326" s="44"/>
      <c r="R326" s="44"/>
      <c r="S326" s="46"/>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7">
        <f t="shared" si="35"/>
        <v>5772.69</v>
      </c>
      <c r="BB326" s="48">
        <f t="shared" si="36"/>
        <v>5772.69</v>
      </c>
      <c r="BC326" s="43" t="str">
        <f t="shared" si="37"/>
        <v>INR  Five Thousand Seven Hundred &amp; Seventy Two  and Paise Sixty Nine Only</v>
      </c>
      <c r="BD326" s="79">
        <v>81</v>
      </c>
      <c r="BE326" s="79">
        <f t="shared" si="40"/>
        <v>91.63</v>
      </c>
      <c r="BF326" s="79">
        <f t="shared" si="39"/>
        <v>5103</v>
      </c>
      <c r="BG326" s="79"/>
      <c r="HP326" s="15"/>
      <c r="HQ326" s="15"/>
      <c r="HR326" s="15"/>
      <c r="HS326" s="15"/>
      <c r="HT326" s="15"/>
    </row>
    <row r="327" spans="1:228" s="14" customFormat="1" ht="89.25" customHeight="1">
      <c r="A327" s="56">
        <v>315</v>
      </c>
      <c r="B327" s="64" t="s">
        <v>512</v>
      </c>
      <c r="C327" s="57" t="s">
        <v>378</v>
      </c>
      <c r="D327" s="65">
        <v>285.2</v>
      </c>
      <c r="E327" s="66" t="s">
        <v>247</v>
      </c>
      <c r="F327" s="67">
        <v>89.36</v>
      </c>
      <c r="G327" s="68"/>
      <c r="H327" s="61"/>
      <c r="I327" s="60" t="s">
        <v>39</v>
      </c>
      <c r="J327" s="62">
        <f t="shared" si="42"/>
        <v>1</v>
      </c>
      <c r="K327" s="63" t="s">
        <v>64</v>
      </c>
      <c r="L327" s="63" t="s">
        <v>7</v>
      </c>
      <c r="M327" s="45"/>
      <c r="N327" s="44"/>
      <c r="O327" s="44"/>
      <c r="P327" s="46"/>
      <c r="Q327" s="44"/>
      <c r="R327" s="44"/>
      <c r="S327" s="46"/>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7">
        <f t="shared" si="35"/>
        <v>25485.47</v>
      </c>
      <c r="BB327" s="48">
        <f t="shared" si="36"/>
        <v>25485.47</v>
      </c>
      <c r="BC327" s="43" t="str">
        <f t="shared" si="37"/>
        <v>INR  Twenty Five Thousand Four Hundred &amp; Eighty Five  and Paise Forty Seven Only</v>
      </c>
      <c r="BD327" s="79">
        <v>79</v>
      </c>
      <c r="BE327" s="79">
        <f t="shared" si="40"/>
        <v>89.36</v>
      </c>
      <c r="BF327" s="79">
        <f t="shared" si="39"/>
        <v>22530.8</v>
      </c>
      <c r="BG327" s="79"/>
      <c r="HP327" s="15"/>
      <c r="HQ327" s="15"/>
      <c r="HR327" s="15"/>
      <c r="HS327" s="15"/>
      <c r="HT327" s="15"/>
    </row>
    <row r="328" spans="1:228" s="14" customFormat="1" ht="74.25" customHeight="1">
      <c r="A328" s="56">
        <v>316</v>
      </c>
      <c r="B328" s="64" t="s">
        <v>579</v>
      </c>
      <c r="C328" s="57" t="s">
        <v>379</v>
      </c>
      <c r="D328" s="65">
        <v>868.9</v>
      </c>
      <c r="E328" s="66" t="s">
        <v>247</v>
      </c>
      <c r="F328" s="67">
        <v>16.11</v>
      </c>
      <c r="G328" s="68"/>
      <c r="H328" s="61"/>
      <c r="I328" s="60" t="s">
        <v>39</v>
      </c>
      <c r="J328" s="62">
        <f t="shared" si="42"/>
        <v>1</v>
      </c>
      <c r="K328" s="63" t="s">
        <v>64</v>
      </c>
      <c r="L328" s="63" t="s">
        <v>7</v>
      </c>
      <c r="M328" s="45"/>
      <c r="N328" s="44"/>
      <c r="O328" s="44"/>
      <c r="P328" s="46"/>
      <c r="Q328" s="44"/>
      <c r="R328" s="44"/>
      <c r="S328" s="46"/>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7">
        <f t="shared" si="35"/>
        <v>13997.98</v>
      </c>
      <c r="BB328" s="48">
        <f t="shared" si="36"/>
        <v>13997.98</v>
      </c>
      <c r="BC328" s="43" t="str">
        <f t="shared" si="37"/>
        <v>INR  Thirteen Thousand Nine Hundred &amp; Ninety Seven  and Paise Ninety Eight Only</v>
      </c>
      <c r="BD328" s="79">
        <v>14.24</v>
      </c>
      <c r="BE328" s="79">
        <f t="shared" si="40"/>
        <v>16.11</v>
      </c>
      <c r="BF328" s="79">
        <f t="shared" si="39"/>
        <v>12373.14</v>
      </c>
      <c r="BG328" s="79"/>
      <c r="HP328" s="15"/>
      <c r="HQ328" s="15"/>
      <c r="HR328" s="15"/>
      <c r="HS328" s="15"/>
      <c r="HT328" s="15"/>
    </row>
    <row r="329" spans="1:228" s="14" customFormat="1" ht="73.5" customHeight="1">
      <c r="A329" s="56">
        <v>317</v>
      </c>
      <c r="B329" s="64" t="s">
        <v>514</v>
      </c>
      <c r="C329" s="57" t="s">
        <v>380</v>
      </c>
      <c r="D329" s="65">
        <v>1011.5</v>
      </c>
      <c r="E329" s="66" t="s">
        <v>247</v>
      </c>
      <c r="F329" s="67">
        <v>35.07</v>
      </c>
      <c r="G329" s="68"/>
      <c r="H329" s="61"/>
      <c r="I329" s="60" t="s">
        <v>39</v>
      </c>
      <c r="J329" s="62">
        <f t="shared" si="42"/>
        <v>1</v>
      </c>
      <c r="K329" s="63" t="s">
        <v>64</v>
      </c>
      <c r="L329" s="63" t="s">
        <v>7</v>
      </c>
      <c r="M329" s="45"/>
      <c r="N329" s="44"/>
      <c r="O329" s="44"/>
      <c r="P329" s="46"/>
      <c r="Q329" s="44"/>
      <c r="R329" s="44"/>
      <c r="S329" s="46"/>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7">
        <f t="shared" si="35"/>
        <v>35473.31</v>
      </c>
      <c r="BB329" s="48">
        <f t="shared" si="36"/>
        <v>35473.31</v>
      </c>
      <c r="BC329" s="43" t="str">
        <f t="shared" si="37"/>
        <v>INR  Thirty Five Thousand Four Hundred &amp; Seventy Three  and Paise Thirty One Only</v>
      </c>
      <c r="BD329" s="79">
        <v>31</v>
      </c>
      <c r="BE329" s="79">
        <f t="shared" si="40"/>
        <v>35.07</v>
      </c>
      <c r="BF329" s="79">
        <f t="shared" si="39"/>
        <v>31356.5</v>
      </c>
      <c r="BG329" s="79"/>
      <c r="HP329" s="15"/>
      <c r="HQ329" s="15"/>
      <c r="HR329" s="15"/>
      <c r="HS329" s="15"/>
      <c r="HT329" s="15"/>
    </row>
    <row r="330" spans="1:228" s="14" customFormat="1" ht="61.5" customHeight="1">
      <c r="A330" s="56">
        <v>318</v>
      </c>
      <c r="B330" s="64" t="s">
        <v>515</v>
      </c>
      <c r="C330" s="57" t="s">
        <v>381</v>
      </c>
      <c r="D330" s="65">
        <v>1052.8</v>
      </c>
      <c r="E330" s="66" t="s">
        <v>247</v>
      </c>
      <c r="F330" s="67">
        <v>20.52</v>
      </c>
      <c r="G330" s="68"/>
      <c r="H330" s="61"/>
      <c r="I330" s="60" t="s">
        <v>39</v>
      </c>
      <c r="J330" s="62">
        <f t="shared" si="42"/>
        <v>1</v>
      </c>
      <c r="K330" s="63" t="s">
        <v>64</v>
      </c>
      <c r="L330" s="63" t="s">
        <v>7</v>
      </c>
      <c r="M330" s="45"/>
      <c r="N330" s="44"/>
      <c r="O330" s="44"/>
      <c r="P330" s="46"/>
      <c r="Q330" s="44"/>
      <c r="R330" s="44"/>
      <c r="S330" s="46"/>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7">
        <f t="shared" si="35"/>
        <v>21603.46</v>
      </c>
      <c r="BB330" s="48">
        <f t="shared" si="36"/>
        <v>21603.46</v>
      </c>
      <c r="BC330" s="43" t="str">
        <f t="shared" si="37"/>
        <v>INR  Twenty One Thousand Six Hundred &amp; Three  and Paise Forty Six Only</v>
      </c>
      <c r="BD330" s="79">
        <v>18.14</v>
      </c>
      <c r="BE330" s="79">
        <f t="shared" si="40"/>
        <v>20.52</v>
      </c>
      <c r="BF330" s="79">
        <f t="shared" si="39"/>
        <v>19097.79</v>
      </c>
      <c r="BG330" s="79"/>
      <c r="HP330" s="15"/>
      <c r="HQ330" s="15"/>
      <c r="HR330" s="15"/>
      <c r="HS330" s="15"/>
      <c r="HT330" s="15"/>
    </row>
    <row r="331" spans="1:228" s="14" customFormat="1" ht="75.75" customHeight="1">
      <c r="A331" s="56">
        <v>319</v>
      </c>
      <c r="B331" s="64" t="s">
        <v>516</v>
      </c>
      <c r="C331" s="57" t="s">
        <v>382</v>
      </c>
      <c r="D331" s="65">
        <v>102</v>
      </c>
      <c r="E331" s="66" t="s">
        <v>249</v>
      </c>
      <c r="F331" s="67">
        <v>28.28</v>
      </c>
      <c r="G331" s="68"/>
      <c r="H331" s="61"/>
      <c r="I331" s="60" t="s">
        <v>39</v>
      </c>
      <c r="J331" s="62">
        <f t="shared" si="42"/>
        <v>1</v>
      </c>
      <c r="K331" s="63" t="s">
        <v>64</v>
      </c>
      <c r="L331" s="63" t="s">
        <v>7</v>
      </c>
      <c r="M331" s="45"/>
      <c r="N331" s="44"/>
      <c r="O331" s="44"/>
      <c r="P331" s="46"/>
      <c r="Q331" s="44"/>
      <c r="R331" s="44"/>
      <c r="S331" s="46"/>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7">
        <f t="shared" si="35"/>
        <v>2884.56</v>
      </c>
      <c r="BB331" s="48">
        <f t="shared" si="36"/>
        <v>2884.56</v>
      </c>
      <c r="BC331" s="43" t="str">
        <f t="shared" si="37"/>
        <v>INR  Two Thousand Eight Hundred &amp; Eighty Four  and Paise Fifty Six Only</v>
      </c>
      <c r="BD331" s="79">
        <v>25</v>
      </c>
      <c r="BE331" s="79">
        <f t="shared" si="40"/>
        <v>28.28</v>
      </c>
      <c r="BF331" s="79">
        <f t="shared" si="39"/>
        <v>2550</v>
      </c>
      <c r="BG331" s="79"/>
      <c r="HP331" s="15"/>
      <c r="HQ331" s="15"/>
      <c r="HR331" s="15"/>
      <c r="HS331" s="15"/>
      <c r="HT331" s="15"/>
    </row>
    <row r="332" spans="1:228" s="14" customFormat="1" ht="51" customHeight="1">
      <c r="A332" s="56">
        <v>320</v>
      </c>
      <c r="B332" s="64" t="s">
        <v>517</v>
      </c>
      <c r="C332" s="57" t="s">
        <v>383</v>
      </c>
      <c r="D332" s="65">
        <v>82</v>
      </c>
      <c r="E332" s="66" t="s">
        <v>249</v>
      </c>
      <c r="F332" s="67">
        <v>48.64</v>
      </c>
      <c r="G332" s="68"/>
      <c r="H332" s="61"/>
      <c r="I332" s="60" t="s">
        <v>39</v>
      </c>
      <c r="J332" s="62">
        <f t="shared" si="42"/>
        <v>1</v>
      </c>
      <c r="K332" s="63" t="s">
        <v>64</v>
      </c>
      <c r="L332" s="63" t="s">
        <v>7</v>
      </c>
      <c r="M332" s="45"/>
      <c r="N332" s="44"/>
      <c r="O332" s="44"/>
      <c r="P332" s="46"/>
      <c r="Q332" s="44"/>
      <c r="R332" s="44"/>
      <c r="S332" s="46"/>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7">
        <f t="shared" si="35"/>
        <v>3988.48</v>
      </c>
      <c r="BB332" s="48">
        <f t="shared" si="36"/>
        <v>3988.48</v>
      </c>
      <c r="BC332" s="43" t="str">
        <f t="shared" si="37"/>
        <v>INR  Three Thousand Nine Hundred &amp; Eighty Eight  and Paise Forty Eight Only</v>
      </c>
      <c r="BD332" s="79">
        <v>43</v>
      </c>
      <c r="BE332" s="79">
        <f t="shared" si="40"/>
        <v>48.64</v>
      </c>
      <c r="BF332" s="79">
        <f t="shared" si="39"/>
        <v>3526</v>
      </c>
      <c r="BG332" s="79"/>
      <c r="HP332" s="15"/>
      <c r="HQ332" s="15"/>
      <c r="HR332" s="15"/>
      <c r="HS332" s="15"/>
      <c r="HT332" s="15"/>
    </row>
    <row r="333" spans="1:228" s="14" customFormat="1" ht="47.25" customHeight="1">
      <c r="A333" s="56">
        <v>321</v>
      </c>
      <c r="B333" s="64" t="s">
        <v>447</v>
      </c>
      <c r="C333" s="57" t="s">
        <v>384</v>
      </c>
      <c r="D333" s="65">
        <v>35</v>
      </c>
      <c r="E333" s="66" t="s">
        <v>249</v>
      </c>
      <c r="F333" s="67">
        <v>179.86</v>
      </c>
      <c r="G333" s="68"/>
      <c r="H333" s="61"/>
      <c r="I333" s="60" t="s">
        <v>39</v>
      </c>
      <c r="J333" s="62">
        <f t="shared" si="42"/>
        <v>1</v>
      </c>
      <c r="K333" s="63" t="s">
        <v>64</v>
      </c>
      <c r="L333" s="63" t="s">
        <v>7</v>
      </c>
      <c r="M333" s="45"/>
      <c r="N333" s="44"/>
      <c r="O333" s="44"/>
      <c r="P333" s="46"/>
      <c r="Q333" s="44"/>
      <c r="R333" s="44"/>
      <c r="S333" s="46"/>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7">
        <f t="shared" si="35"/>
        <v>6295.1</v>
      </c>
      <c r="BB333" s="48">
        <f t="shared" si="36"/>
        <v>6295.1</v>
      </c>
      <c r="BC333" s="43" t="str">
        <f t="shared" si="37"/>
        <v>INR  Six Thousand Two Hundred &amp; Ninety Five  and Paise Ten Only</v>
      </c>
      <c r="BD333" s="79">
        <v>159</v>
      </c>
      <c r="BE333" s="79">
        <f t="shared" si="40"/>
        <v>179.86</v>
      </c>
      <c r="BF333" s="79">
        <f t="shared" si="39"/>
        <v>5565</v>
      </c>
      <c r="BG333" s="79"/>
      <c r="HP333" s="15"/>
      <c r="HQ333" s="15"/>
      <c r="HR333" s="15"/>
      <c r="HS333" s="15"/>
      <c r="HT333" s="15"/>
    </row>
    <row r="334" spans="1:228" s="14" customFormat="1" ht="36" customHeight="1">
      <c r="A334" s="56">
        <v>322</v>
      </c>
      <c r="B334" s="64" t="s">
        <v>519</v>
      </c>
      <c r="C334" s="57" t="s">
        <v>385</v>
      </c>
      <c r="D334" s="65">
        <v>15</v>
      </c>
      <c r="E334" s="66" t="s">
        <v>249</v>
      </c>
      <c r="F334" s="67">
        <v>79.18</v>
      </c>
      <c r="G334" s="68"/>
      <c r="H334" s="61"/>
      <c r="I334" s="60" t="s">
        <v>39</v>
      </c>
      <c r="J334" s="62">
        <f t="shared" si="42"/>
        <v>1</v>
      </c>
      <c r="K334" s="63" t="s">
        <v>64</v>
      </c>
      <c r="L334" s="63" t="s">
        <v>7</v>
      </c>
      <c r="M334" s="45"/>
      <c r="N334" s="44"/>
      <c r="O334" s="44"/>
      <c r="P334" s="46"/>
      <c r="Q334" s="44"/>
      <c r="R334" s="44"/>
      <c r="S334" s="46"/>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7">
        <f t="shared" si="35"/>
        <v>1187.7</v>
      </c>
      <c r="BB334" s="48">
        <f t="shared" si="36"/>
        <v>1187.7</v>
      </c>
      <c r="BC334" s="43" t="str">
        <f t="shared" si="37"/>
        <v>INR  One Thousand One Hundred &amp; Eighty Seven  and Paise Seventy Only</v>
      </c>
      <c r="BD334" s="79">
        <v>70</v>
      </c>
      <c r="BE334" s="79">
        <f t="shared" si="40"/>
        <v>79.18</v>
      </c>
      <c r="BF334" s="79">
        <f t="shared" si="39"/>
        <v>1050</v>
      </c>
      <c r="BG334" s="79"/>
      <c r="HP334" s="15"/>
      <c r="HQ334" s="15"/>
      <c r="HR334" s="15"/>
      <c r="HS334" s="15"/>
      <c r="HT334" s="15"/>
    </row>
    <row r="335" spans="1:228" s="14" customFormat="1" ht="62.25" customHeight="1">
      <c r="A335" s="56">
        <v>323</v>
      </c>
      <c r="B335" s="64" t="s">
        <v>520</v>
      </c>
      <c r="C335" s="57" t="s">
        <v>386</v>
      </c>
      <c r="D335" s="65">
        <v>30</v>
      </c>
      <c r="E335" s="66" t="s">
        <v>249</v>
      </c>
      <c r="F335" s="67">
        <v>71.27</v>
      </c>
      <c r="G335" s="68"/>
      <c r="H335" s="61"/>
      <c r="I335" s="60" t="s">
        <v>39</v>
      </c>
      <c r="J335" s="62">
        <f t="shared" si="42"/>
        <v>1</v>
      </c>
      <c r="K335" s="63" t="s">
        <v>64</v>
      </c>
      <c r="L335" s="63" t="s">
        <v>7</v>
      </c>
      <c r="M335" s="45"/>
      <c r="N335" s="44"/>
      <c r="O335" s="44"/>
      <c r="P335" s="46"/>
      <c r="Q335" s="44"/>
      <c r="R335" s="44"/>
      <c r="S335" s="46"/>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7">
        <f aca="true" t="shared" si="43" ref="BA335:BA397">total_amount_ba($B$2,$D$2,D335,F335,J335,K335,M335)</f>
        <v>2138.1</v>
      </c>
      <c r="BB335" s="48">
        <f aca="true" t="shared" si="44" ref="BB335:BB397">BA335+SUM(N335:AZ335)</f>
        <v>2138.1</v>
      </c>
      <c r="BC335" s="43" t="str">
        <f aca="true" t="shared" si="45" ref="BC335:BC397">SpellNumber(L335,BB335)</f>
        <v>INR  Two Thousand One Hundred &amp; Thirty Eight  and Paise Ten Only</v>
      </c>
      <c r="BD335" s="79">
        <v>63</v>
      </c>
      <c r="BE335" s="79">
        <f t="shared" si="40"/>
        <v>71.27</v>
      </c>
      <c r="BF335" s="79">
        <f aca="true" t="shared" si="46" ref="BF335:BF397">D335*BD335</f>
        <v>1890</v>
      </c>
      <c r="BG335" s="79"/>
      <c r="HP335" s="15"/>
      <c r="HQ335" s="15"/>
      <c r="HR335" s="15"/>
      <c r="HS335" s="15"/>
      <c r="HT335" s="15"/>
    </row>
    <row r="336" spans="1:228" s="14" customFormat="1" ht="63" customHeight="1">
      <c r="A336" s="56">
        <v>324</v>
      </c>
      <c r="B336" s="64" t="s">
        <v>521</v>
      </c>
      <c r="C336" s="57" t="s">
        <v>387</v>
      </c>
      <c r="D336" s="65">
        <v>12</v>
      </c>
      <c r="E336" s="66" t="s">
        <v>249</v>
      </c>
      <c r="F336" s="67">
        <v>111.99</v>
      </c>
      <c r="G336" s="68"/>
      <c r="H336" s="61"/>
      <c r="I336" s="60" t="s">
        <v>39</v>
      </c>
      <c r="J336" s="62">
        <f>IF(I336="Less(-)",-1,1)</f>
        <v>1</v>
      </c>
      <c r="K336" s="63" t="s">
        <v>64</v>
      </c>
      <c r="L336" s="63" t="s">
        <v>7</v>
      </c>
      <c r="M336" s="45"/>
      <c r="N336" s="44"/>
      <c r="O336" s="44"/>
      <c r="P336" s="46"/>
      <c r="Q336" s="44"/>
      <c r="R336" s="44"/>
      <c r="S336" s="46"/>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7">
        <f t="shared" si="43"/>
        <v>1343.88</v>
      </c>
      <c r="BB336" s="48">
        <f t="shared" si="44"/>
        <v>1343.88</v>
      </c>
      <c r="BC336" s="43" t="str">
        <f t="shared" si="45"/>
        <v>INR  One Thousand Three Hundred &amp; Forty Three  and Paise Eighty Eight Only</v>
      </c>
      <c r="BD336" s="79">
        <v>99</v>
      </c>
      <c r="BE336" s="79">
        <f t="shared" si="40"/>
        <v>111.99</v>
      </c>
      <c r="BF336" s="79">
        <f t="shared" si="46"/>
        <v>1188</v>
      </c>
      <c r="BG336" s="79"/>
      <c r="HP336" s="15"/>
      <c r="HQ336" s="15"/>
      <c r="HR336" s="15"/>
      <c r="HS336" s="15"/>
      <c r="HT336" s="15"/>
    </row>
    <row r="337" spans="1:228" s="14" customFormat="1" ht="76.5" customHeight="1">
      <c r="A337" s="56">
        <v>325</v>
      </c>
      <c r="B337" s="64" t="s">
        <v>522</v>
      </c>
      <c r="C337" s="57" t="s">
        <v>388</v>
      </c>
      <c r="D337" s="65">
        <v>42</v>
      </c>
      <c r="E337" s="66" t="s">
        <v>249</v>
      </c>
      <c r="F337" s="67">
        <v>109.73</v>
      </c>
      <c r="G337" s="68"/>
      <c r="H337" s="61"/>
      <c r="I337" s="60" t="s">
        <v>39</v>
      </c>
      <c r="J337" s="62">
        <f aca="true" t="shared" si="47" ref="J337:J351">IF(I337="Less(-)",-1,1)</f>
        <v>1</v>
      </c>
      <c r="K337" s="63" t="s">
        <v>64</v>
      </c>
      <c r="L337" s="63" t="s">
        <v>7</v>
      </c>
      <c r="M337" s="45"/>
      <c r="N337" s="44"/>
      <c r="O337" s="44"/>
      <c r="P337" s="46"/>
      <c r="Q337" s="44"/>
      <c r="R337" s="44"/>
      <c r="S337" s="46"/>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7">
        <f t="shared" si="43"/>
        <v>4608.66</v>
      </c>
      <c r="BB337" s="48">
        <f t="shared" si="44"/>
        <v>4608.66</v>
      </c>
      <c r="BC337" s="43" t="str">
        <f t="shared" si="45"/>
        <v>INR  Four Thousand Six Hundred &amp; Eight  and Paise Sixty Six Only</v>
      </c>
      <c r="BD337" s="79">
        <v>97</v>
      </c>
      <c r="BE337" s="79">
        <f t="shared" si="40"/>
        <v>109.73</v>
      </c>
      <c r="BF337" s="79">
        <f t="shared" si="46"/>
        <v>4074</v>
      </c>
      <c r="BG337" s="79"/>
      <c r="HP337" s="15"/>
      <c r="HQ337" s="15"/>
      <c r="HR337" s="15"/>
      <c r="HS337" s="15"/>
      <c r="HT337" s="15"/>
    </row>
    <row r="338" spans="1:228" s="14" customFormat="1" ht="120" customHeight="1">
      <c r="A338" s="56">
        <v>326</v>
      </c>
      <c r="B338" s="64" t="s">
        <v>523</v>
      </c>
      <c r="C338" s="57" t="s">
        <v>389</v>
      </c>
      <c r="D338" s="65">
        <v>32.4</v>
      </c>
      <c r="E338" s="66" t="s">
        <v>247</v>
      </c>
      <c r="F338" s="67">
        <v>2919.63</v>
      </c>
      <c r="G338" s="68"/>
      <c r="H338" s="61"/>
      <c r="I338" s="60" t="s">
        <v>39</v>
      </c>
      <c r="J338" s="62">
        <f t="shared" si="47"/>
        <v>1</v>
      </c>
      <c r="K338" s="63" t="s">
        <v>64</v>
      </c>
      <c r="L338" s="63" t="s">
        <v>7</v>
      </c>
      <c r="M338" s="45"/>
      <c r="N338" s="44"/>
      <c r="O338" s="44"/>
      <c r="P338" s="46"/>
      <c r="Q338" s="44"/>
      <c r="R338" s="44"/>
      <c r="S338" s="46"/>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7">
        <f t="shared" si="43"/>
        <v>94596.01</v>
      </c>
      <c r="BB338" s="48">
        <f t="shared" si="44"/>
        <v>94596.01</v>
      </c>
      <c r="BC338" s="43" t="str">
        <f t="shared" si="45"/>
        <v>INR  Ninety Four Thousand Five Hundred &amp; Ninety Six  and Paise One Only</v>
      </c>
      <c r="BD338" s="79">
        <v>2581</v>
      </c>
      <c r="BE338" s="79">
        <f t="shared" si="40"/>
        <v>2919.63</v>
      </c>
      <c r="BF338" s="79">
        <f t="shared" si="46"/>
        <v>83624.4</v>
      </c>
      <c r="BG338" s="79"/>
      <c r="HP338" s="15"/>
      <c r="HQ338" s="15"/>
      <c r="HR338" s="15"/>
      <c r="HS338" s="15"/>
      <c r="HT338" s="15"/>
    </row>
    <row r="339" spans="1:228" s="14" customFormat="1" ht="116.25" customHeight="1">
      <c r="A339" s="56">
        <v>327</v>
      </c>
      <c r="B339" s="64" t="s">
        <v>524</v>
      </c>
      <c r="C339" s="57" t="s">
        <v>390</v>
      </c>
      <c r="D339" s="65">
        <v>143.55</v>
      </c>
      <c r="E339" s="66" t="s">
        <v>248</v>
      </c>
      <c r="F339" s="67">
        <v>504.52</v>
      </c>
      <c r="G339" s="68"/>
      <c r="H339" s="61"/>
      <c r="I339" s="60" t="s">
        <v>39</v>
      </c>
      <c r="J339" s="62">
        <f t="shared" si="47"/>
        <v>1</v>
      </c>
      <c r="K339" s="63" t="s">
        <v>64</v>
      </c>
      <c r="L339" s="63" t="s">
        <v>7</v>
      </c>
      <c r="M339" s="45"/>
      <c r="N339" s="44"/>
      <c r="O339" s="44"/>
      <c r="P339" s="46"/>
      <c r="Q339" s="44"/>
      <c r="R339" s="44"/>
      <c r="S339" s="46"/>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7">
        <f t="shared" si="43"/>
        <v>72423.85</v>
      </c>
      <c r="BB339" s="48">
        <f t="shared" si="44"/>
        <v>72423.85</v>
      </c>
      <c r="BC339" s="43" t="str">
        <f t="shared" si="45"/>
        <v>INR  Seventy Two Thousand Four Hundred &amp; Twenty Three  and Paise Eighty Five Only</v>
      </c>
      <c r="BD339" s="79">
        <v>446</v>
      </c>
      <c r="BE339" s="79">
        <f t="shared" si="40"/>
        <v>504.52</v>
      </c>
      <c r="BF339" s="79">
        <f t="shared" si="46"/>
        <v>64023.3</v>
      </c>
      <c r="BG339" s="79"/>
      <c r="HP339" s="15"/>
      <c r="HQ339" s="15"/>
      <c r="HR339" s="15"/>
      <c r="HS339" s="15"/>
      <c r="HT339" s="15"/>
    </row>
    <row r="340" spans="1:228" s="14" customFormat="1" ht="35.25" customHeight="1">
      <c r="A340" s="56">
        <v>328</v>
      </c>
      <c r="B340" s="64" t="s">
        <v>246</v>
      </c>
      <c r="C340" s="57" t="s">
        <v>391</v>
      </c>
      <c r="D340" s="65">
        <v>75.5</v>
      </c>
      <c r="E340" s="66" t="s">
        <v>247</v>
      </c>
      <c r="F340" s="67">
        <v>23.76</v>
      </c>
      <c r="G340" s="68"/>
      <c r="H340" s="61"/>
      <c r="I340" s="60" t="s">
        <v>39</v>
      </c>
      <c r="J340" s="62">
        <f>IF(I340="Less(-)",-1,1)</f>
        <v>1</v>
      </c>
      <c r="K340" s="63" t="s">
        <v>64</v>
      </c>
      <c r="L340" s="63" t="s">
        <v>7</v>
      </c>
      <c r="M340" s="45"/>
      <c r="N340" s="44"/>
      <c r="O340" s="44"/>
      <c r="P340" s="46"/>
      <c r="Q340" s="44"/>
      <c r="R340" s="44"/>
      <c r="S340" s="46"/>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7">
        <f t="shared" si="43"/>
        <v>1793.88</v>
      </c>
      <c r="BB340" s="48">
        <f t="shared" si="44"/>
        <v>1793.88</v>
      </c>
      <c r="BC340" s="43" t="str">
        <f t="shared" si="45"/>
        <v>INR  One Thousand Seven Hundred &amp; Ninety Three  and Paise Eighty Eight Only</v>
      </c>
      <c r="BD340" s="79">
        <v>21</v>
      </c>
      <c r="BE340" s="79">
        <f t="shared" si="40"/>
        <v>23.76</v>
      </c>
      <c r="BF340" s="79">
        <f t="shared" si="46"/>
        <v>1585.5</v>
      </c>
      <c r="BG340" s="79"/>
      <c r="HP340" s="15"/>
      <c r="HQ340" s="15"/>
      <c r="HR340" s="15"/>
      <c r="HS340" s="15"/>
      <c r="HT340" s="15"/>
    </row>
    <row r="341" spans="1:228" s="14" customFormat="1" ht="66" customHeight="1">
      <c r="A341" s="56">
        <v>329</v>
      </c>
      <c r="B341" s="64" t="s">
        <v>662</v>
      </c>
      <c r="C341" s="57" t="s">
        <v>392</v>
      </c>
      <c r="D341" s="65">
        <v>280.8</v>
      </c>
      <c r="E341" s="66" t="s">
        <v>247</v>
      </c>
      <c r="F341" s="67">
        <v>606.32</v>
      </c>
      <c r="G341" s="68"/>
      <c r="H341" s="61"/>
      <c r="I341" s="60" t="s">
        <v>39</v>
      </c>
      <c r="J341" s="62">
        <f t="shared" si="47"/>
        <v>1</v>
      </c>
      <c r="K341" s="63" t="s">
        <v>64</v>
      </c>
      <c r="L341" s="63" t="s">
        <v>7</v>
      </c>
      <c r="M341" s="45"/>
      <c r="N341" s="44"/>
      <c r="O341" s="44"/>
      <c r="P341" s="46"/>
      <c r="Q341" s="44"/>
      <c r="R341" s="44"/>
      <c r="S341" s="46"/>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7">
        <f t="shared" si="43"/>
        <v>170254.66</v>
      </c>
      <c r="BB341" s="48">
        <f t="shared" si="44"/>
        <v>170254.66</v>
      </c>
      <c r="BC341" s="43" t="str">
        <f t="shared" si="45"/>
        <v>INR  One Lakh Seventy Thousand Two Hundred &amp; Fifty Four  and Paise Sixty Six Only</v>
      </c>
      <c r="BD341" s="79">
        <v>536</v>
      </c>
      <c r="BE341" s="79">
        <f t="shared" si="40"/>
        <v>606.32</v>
      </c>
      <c r="BF341" s="79">
        <f t="shared" si="46"/>
        <v>150508.8</v>
      </c>
      <c r="BG341" s="79"/>
      <c r="HP341" s="15"/>
      <c r="HQ341" s="15"/>
      <c r="HR341" s="15"/>
      <c r="HS341" s="15"/>
      <c r="HT341" s="15"/>
    </row>
    <row r="342" spans="1:228" s="14" customFormat="1" ht="33" customHeight="1">
      <c r="A342" s="56">
        <v>330</v>
      </c>
      <c r="B342" s="64" t="s">
        <v>593</v>
      </c>
      <c r="C342" s="57" t="s">
        <v>393</v>
      </c>
      <c r="D342" s="65">
        <v>280.8</v>
      </c>
      <c r="E342" s="66" t="s">
        <v>247</v>
      </c>
      <c r="F342" s="67">
        <v>75.79</v>
      </c>
      <c r="G342" s="68"/>
      <c r="H342" s="61"/>
      <c r="I342" s="60" t="s">
        <v>39</v>
      </c>
      <c r="J342" s="62">
        <f t="shared" si="47"/>
        <v>1</v>
      </c>
      <c r="K342" s="63" t="s">
        <v>64</v>
      </c>
      <c r="L342" s="63" t="s">
        <v>7</v>
      </c>
      <c r="M342" s="45"/>
      <c r="N342" s="44"/>
      <c r="O342" s="44"/>
      <c r="P342" s="46"/>
      <c r="Q342" s="44"/>
      <c r="R342" s="44"/>
      <c r="S342" s="46"/>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7">
        <f t="shared" si="43"/>
        <v>21281.83</v>
      </c>
      <c r="BB342" s="48">
        <f t="shared" si="44"/>
        <v>21281.83</v>
      </c>
      <c r="BC342" s="43" t="str">
        <f t="shared" si="45"/>
        <v>INR  Twenty One Thousand Two Hundred &amp; Eighty One  and Paise Eighty Three Only</v>
      </c>
      <c r="BD342" s="79">
        <v>67</v>
      </c>
      <c r="BE342" s="79">
        <f t="shared" si="40"/>
        <v>75.79</v>
      </c>
      <c r="BF342" s="79">
        <f t="shared" si="46"/>
        <v>18813.6</v>
      </c>
      <c r="BG342" s="79"/>
      <c r="HP342" s="15"/>
      <c r="HQ342" s="15"/>
      <c r="HR342" s="15"/>
      <c r="HS342" s="15"/>
      <c r="HT342" s="15"/>
    </row>
    <row r="343" spans="1:228" s="14" customFormat="1" ht="226.5" customHeight="1">
      <c r="A343" s="56">
        <v>331</v>
      </c>
      <c r="B343" s="64" t="s">
        <v>665</v>
      </c>
      <c r="C343" s="57" t="s">
        <v>394</v>
      </c>
      <c r="D343" s="65">
        <v>30</v>
      </c>
      <c r="E343" s="66" t="s">
        <v>248</v>
      </c>
      <c r="F343" s="67">
        <v>200.22</v>
      </c>
      <c r="G343" s="68"/>
      <c r="H343" s="61"/>
      <c r="I343" s="60" t="s">
        <v>39</v>
      </c>
      <c r="J343" s="62">
        <f t="shared" si="47"/>
        <v>1</v>
      </c>
      <c r="K343" s="63" t="s">
        <v>64</v>
      </c>
      <c r="L343" s="63" t="s">
        <v>7</v>
      </c>
      <c r="M343" s="45"/>
      <c r="N343" s="44"/>
      <c r="O343" s="44"/>
      <c r="P343" s="46"/>
      <c r="Q343" s="44"/>
      <c r="R343" s="44"/>
      <c r="S343" s="46"/>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7">
        <f t="shared" si="43"/>
        <v>6006.6</v>
      </c>
      <c r="BB343" s="48">
        <f t="shared" si="44"/>
        <v>6006.6</v>
      </c>
      <c r="BC343" s="43" t="str">
        <f t="shared" si="45"/>
        <v>INR  Six Thousand  &amp;Six  and Paise Sixty Only</v>
      </c>
      <c r="BD343" s="79">
        <v>177</v>
      </c>
      <c r="BE343" s="79">
        <f aca="true" t="shared" si="48" ref="BE343:BE372">ROUND(BD343*1.12*1.01,2)</f>
        <v>200.22</v>
      </c>
      <c r="BF343" s="79">
        <f t="shared" si="46"/>
        <v>5310</v>
      </c>
      <c r="BG343" s="79"/>
      <c r="HP343" s="15"/>
      <c r="HQ343" s="15"/>
      <c r="HR343" s="15"/>
      <c r="HS343" s="15"/>
      <c r="HT343" s="15"/>
    </row>
    <row r="344" spans="1:228" s="14" customFormat="1" ht="211.5" customHeight="1">
      <c r="A344" s="56">
        <v>332</v>
      </c>
      <c r="B344" s="64" t="s">
        <v>663</v>
      </c>
      <c r="C344" s="57" t="s">
        <v>395</v>
      </c>
      <c r="D344" s="65">
        <v>45</v>
      </c>
      <c r="E344" s="66" t="s">
        <v>248</v>
      </c>
      <c r="F344" s="67">
        <v>266.96</v>
      </c>
      <c r="G344" s="68"/>
      <c r="H344" s="61"/>
      <c r="I344" s="60" t="s">
        <v>39</v>
      </c>
      <c r="J344" s="62">
        <f t="shared" si="47"/>
        <v>1</v>
      </c>
      <c r="K344" s="63" t="s">
        <v>64</v>
      </c>
      <c r="L344" s="63" t="s">
        <v>7</v>
      </c>
      <c r="M344" s="45"/>
      <c r="N344" s="44"/>
      <c r="O344" s="44"/>
      <c r="P344" s="46"/>
      <c r="Q344" s="44"/>
      <c r="R344" s="44"/>
      <c r="S344" s="46"/>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7">
        <f t="shared" si="43"/>
        <v>12013.2</v>
      </c>
      <c r="BB344" s="48">
        <f t="shared" si="44"/>
        <v>12013.2</v>
      </c>
      <c r="BC344" s="43" t="str">
        <f t="shared" si="45"/>
        <v>INR  Twelve Thousand  &amp;Thirteen  and Paise Twenty Only</v>
      </c>
      <c r="BD344" s="79">
        <v>236</v>
      </c>
      <c r="BE344" s="79">
        <f t="shared" si="48"/>
        <v>266.96</v>
      </c>
      <c r="BF344" s="79">
        <f t="shared" si="46"/>
        <v>10620</v>
      </c>
      <c r="BG344" s="79"/>
      <c r="HP344" s="15"/>
      <c r="HQ344" s="15"/>
      <c r="HR344" s="15"/>
      <c r="HS344" s="15"/>
      <c r="HT344" s="15"/>
    </row>
    <row r="345" spans="1:228" s="14" customFormat="1" ht="216" customHeight="1">
      <c r="A345" s="56">
        <v>333</v>
      </c>
      <c r="B345" s="64" t="s">
        <v>664</v>
      </c>
      <c r="C345" s="57" t="s">
        <v>396</v>
      </c>
      <c r="D345" s="65">
        <v>10</v>
      </c>
      <c r="E345" s="66" t="s">
        <v>248</v>
      </c>
      <c r="F345" s="67">
        <v>330.31</v>
      </c>
      <c r="G345" s="68"/>
      <c r="H345" s="61"/>
      <c r="I345" s="60" t="s">
        <v>39</v>
      </c>
      <c r="J345" s="62">
        <f t="shared" si="47"/>
        <v>1</v>
      </c>
      <c r="K345" s="63" t="s">
        <v>64</v>
      </c>
      <c r="L345" s="63" t="s">
        <v>7</v>
      </c>
      <c r="M345" s="45"/>
      <c r="N345" s="44"/>
      <c r="O345" s="44"/>
      <c r="P345" s="46"/>
      <c r="Q345" s="44"/>
      <c r="R345" s="44"/>
      <c r="S345" s="46"/>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7">
        <f t="shared" si="43"/>
        <v>3303.1</v>
      </c>
      <c r="BB345" s="48">
        <f t="shared" si="44"/>
        <v>3303.1</v>
      </c>
      <c r="BC345" s="43" t="str">
        <f t="shared" si="45"/>
        <v>INR  Three Thousand Three Hundred &amp; Three  and Paise Ten Only</v>
      </c>
      <c r="BD345" s="79">
        <v>292</v>
      </c>
      <c r="BE345" s="79">
        <f t="shared" si="48"/>
        <v>330.31</v>
      </c>
      <c r="BF345" s="79">
        <f t="shared" si="46"/>
        <v>2920</v>
      </c>
      <c r="BG345" s="79"/>
      <c r="HP345" s="15"/>
      <c r="HQ345" s="15"/>
      <c r="HR345" s="15"/>
      <c r="HS345" s="15"/>
      <c r="HT345" s="15"/>
    </row>
    <row r="346" spans="1:228" s="14" customFormat="1" ht="200.25" customHeight="1">
      <c r="A346" s="56">
        <v>334</v>
      </c>
      <c r="B346" s="64" t="s">
        <v>666</v>
      </c>
      <c r="C346" s="57" t="s">
        <v>397</v>
      </c>
      <c r="D346" s="65">
        <v>132</v>
      </c>
      <c r="E346" s="66" t="s">
        <v>248</v>
      </c>
      <c r="F346" s="67">
        <v>178.73</v>
      </c>
      <c r="G346" s="68"/>
      <c r="H346" s="61"/>
      <c r="I346" s="60" t="s">
        <v>39</v>
      </c>
      <c r="J346" s="62">
        <f t="shared" si="47"/>
        <v>1</v>
      </c>
      <c r="K346" s="63" t="s">
        <v>64</v>
      </c>
      <c r="L346" s="63" t="s">
        <v>7</v>
      </c>
      <c r="M346" s="45"/>
      <c r="N346" s="44"/>
      <c r="O346" s="44"/>
      <c r="P346" s="46"/>
      <c r="Q346" s="44"/>
      <c r="R346" s="44"/>
      <c r="S346" s="46"/>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7">
        <f t="shared" si="43"/>
        <v>23592.36</v>
      </c>
      <c r="BB346" s="48">
        <f t="shared" si="44"/>
        <v>23592.36</v>
      </c>
      <c r="BC346" s="43" t="str">
        <f t="shared" si="45"/>
        <v>INR  Twenty Three Thousand Five Hundred &amp; Ninety Two  and Paise Thirty Six Only</v>
      </c>
      <c r="BD346" s="79">
        <v>158</v>
      </c>
      <c r="BE346" s="79">
        <f t="shared" si="48"/>
        <v>178.73</v>
      </c>
      <c r="BF346" s="79">
        <f t="shared" si="46"/>
        <v>20856</v>
      </c>
      <c r="BG346" s="79"/>
      <c r="HP346" s="15"/>
      <c r="HQ346" s="15"/>
      <c r="HR346" s="15"/>
      <c r="HS346" s="15"/>
      <c r="HT346" s="15"/>
    </row>
    <row r="347" spans="1:228" s="14" customFormat="1" ht="202.5" customHeight="1">
      <c r="A347" s="56">
        <v>335</v>
      </c>
      <c r="B347" s="64" t="s">
        <v>667</v>
      </c>
      <c r="C347" s="57" t="s">
        <v>398</v>
      </c>
      <c r="D347" s="65">
        <v>75</v>
      </c>
      <c r="E347" s="66" t="s">
        <v>248</v>
      </c>
      <c r="F347" s="67">
        <v>231.9</v>
      </c>
      <c r="G347" s="68"/>
      <c r="H347" s="61"/>
      <c r="I347" s="60" t="s">
        <v>39</v>
      </c>
      <c r="J347" s="62">
        <f t="shared" si="47"/>
        <v>1</v>
      </c>
      <c r="K347" s="63" t="s">
        <v>64</v>
      </c>
      <c r="L347" s="63" t="s">
        <v>7</v>
      </c>
      <c r="M347" s="45"/>
      <c r="N347" s="44"/>
      <c r="O347" s="44"/>
      <c r="P347" s="46"/>
      <c r="Q347" s="44"/>
      <c r="R347" s="44"/>
      <c r="S347" s="46"/>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7">
        <f t="shared" si="43"/>
        <v>17392.5</v>
      </c>
      <c r="BB347" s="48">
        <f t="shared" si="44"/>
        <v>17392.5</v>
      </c>
      <c r="BC347" s="43" t="str">
        <f t="shared" si="45"/>
        <v>INR  Seventeen Thousand Three Hundred &amp; Ninety Two  and Paise Fifty Only</v>
      </c>
      <c r="BD347" s="79">
        <v>205</v>
      </c>
      <c r="BE347" s="79">
        <f t="shared" si="48"/>
        <v>231.9</v>
      </c>
      <c r="BF347" s="79">
        <f t="shared" si="46"/>
        <v>15375</v>
      </c>
      <c r="BG347" s="79"/>
      <c r="HP347" s="15"/>
      <c r="HQ347" s="15"/>
      <c r="HR347" s="15"/>
      <c r="HS347" s="15"/>
      <c r="HT347" s="15"/>
    </row>
    <row r="348" spans="1:228" s="14" customFormat="1" ht="60" customHeight="1">
      <c r="A348" s="56">
        <v>336</v>
      </c>
      <c r="B348" s="64" t="s">
        <v>452</v>
      </c>
      <c r="C348" s="57" t="s">
        <v>399</v>
      </c>
      <c r="D348" s="65">
        <v>7</v>
      </c>
      <c r="E348" s="66" t="s">
        <v>249</v>
      </c>
      <c r="F348" s="67">
        <v>1423.05</v>
      </c>
      <c r="G348" s="68"/>
      <c r="H348" s="61"/>
      <c r="I348" s="60" t="s">
        <v>39</v>
      </c>
      <c r="J348" s="62">
        <f t="shared" si="47"/>
        <v>1</v>
      </c>
      <c r="K348" s="63" t="s">
        <v>64</v>
      </c>
      <c r="L348" s="63" t="s">
        <v>7</v>
      </c>
      <c r="M348" s="45"/>
      <c r="N348" s="44"/>
      <c r="O348" s="44"/>
      <c r="P348" s="46"/>
      <c r="Q348" s="44"/>
      <c r="R348" s="44"/>
      <c r="S348" s="46"/>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7">
        <f t="shared" si="43"/>
        <v>9961.35</v>
      </c>
      <c r="BB348" s="48">
        <f t="shared" si="44"/>
        <v>9961.35</v>
      </c>
      <c r="BC348" s="43" t="str">
        <f t="shared" si="45"/>
        <v>INR  Nine Thousand Nine Hundred &amp; Sixty One  and Paise Thirty Five Only</v>
      </c>
      <c r="BD348" s="79">
        <v>1258</v>
      </c>
      <c r="BE348" s="79">
        <f t="shared" si="48"/>
        <v>1423.05</v>
      </c>
      <c r="BF348" s="79">
        <f t="shared" si="46"/>
        <v>8806</v>
      </c>
      <c r="BG348" s="79"/>
      <c r="HP348" s="15"/>
      <c r="HQ348" s="15"/>
      <c r="HR348" s="15"/>
      <c r="HS348" s="15"/>
      <c r="HT348" s="15"/>
    </row>
    <row r="349" spans="1:228" s="14" customFormat="1" ht="45" customHeight="1">
      <c r="A349" s="56">
        <v>337</v>
      </c>
      <c r="B349" s="64" t="s">
        <v>617</v>
      </c>
      <c r="C349" s="57" t="s">
        <v>400</v>
      </c>
      <c r="D349" s="65">
        <v>26</v>
      </c>
      <c r="E349" s="66" t="s">
        <v>249</v>
      </c>
      <c r="F349" s="67">
        <v>174.2</v>
      </c>
      <c r="G349" s="68"/>
      <c r="H349" s="61"/>
      <c r="I349" s="60" t="s">
        <v>39</v>
      </c>
      <c r="J349" s="62">
        <f t="shared" si="47"/>
        <v>1</v>
      </c>
      <c r="K349" s="63" t="s">
        <v>64</v>
      </c>
      <c r="L349" s="63" t="s">
        <v>7</v>
      </c>
      <c r="M349" s="45"/>
      <c r="N349" s="44"/>
      <c r="O349" s="44"/>
      <c r="P349" s="46"/>
      <c r="Q349" s="44"/>
      <c r="R349" s="44"/>
      <c r="S349" s="46"/>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7">
        <f t="shared" si="43"/>
        <v>4529.2</v>
      </c>
      <c r="BB349" s="48">
        <f t="shared" si="44"/>
        <v>4529.2</v>
      </c>
      <c r="BC349" s="43" t="str">
        <f t="shared" si="45"/>
        <v>INR  Four Thousand Five Hundred &amp; Twenty Nine  and Paise Twenty Only</v>
      </c>
      <c r="BD349" s="79">
        <v>154</v>
      </c>
      <c r="BE349" s="79">
        <f t="shared" si="48"/>
        <v>174.2</v>
      </c>
      <c r="BF349" s="79">
        <f t="shared" si="46"/>
        <v>4004</v>
      </c>
      <c r="BG349" s="79"/>
      <c r="HP349" s="15"/>
      <c r="HQ349" s="15"/>
      <c r="HR349" s="15"/>
      <c r="HS349" s="15"/>
      <c r="HT349" s="15"/>
    </row>
    <row r="350" spans="1:228" s="14" customFormat="1" ht="60.75" customHeight="1">
      <c r="A350" s="56">
        <v>338</v>
      </c>
      <c r="B350" s="64" t="s">
        <v>668</v>
      </c>
      <c r="C350" s="57" t="s">
        <v>401</v>
      </c>
      <c r="D350" s="65">
        <v>26</v>
      </c>
      <c r="E350" s="66" t="s">
        <v>249</v>
      </c>
      <c r="F350" s="67">
        <v>921.93</v>
      </c>
      <c r="G350" s="68"/>
      <c r="H350" s="61"/>
      <c r="I350" s="60" t="s">
        <v>39</v>
      </c>
      <c r="J350" s="62">
        <f t="shared" si="47"/>
        <v>1</v>
      </c>
      <c r="K350" s="63" t="s">
        <v>64</v>
      </c>
      <c r="L350" s="63" t="s">
        <v>7</v>
      </c>
      <c r="M350" s="45"/>
      <c r="N350" s="44"/>
      <c r="O350" s="44"/>
      <c r="P350" s="46"/>
      <c r="Q350" s="44"/>
      <c r="R350" s="44"/>
      <c r="S350" s="46"/>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7">
        <f t="shared" si="43"/>
        <v>23970.18</v>
      </c>
      <c r="BB350" s="48">
        <f t="shared" si="44"/>
        <v>23970.18</v>
      </c>
      <c r="BC350" s="43" t="str">
        <f t="shared" si="45"/>
        <v>INR  Twenty Three Thousand Nine Hundred &amp; Seventy  and Paise Eighteen Only</v>
      </c>
      <c r="BD350" s="79">
        <v>815</v>
      </c>
      <c r="BE350" s="79">
        <f t="shared" si="48"/>
        <v>921.93</v>
      </c>
      <c r="BF350" s="79">
        <f t="shared" si="46"/>
        <v>21190</v>
      </c>
      <c r="BG350" s="79"/>
      <c r="HP350" s="15"/>
      <c r="HQ350" s="15"/>
      <c r="HR350" s="15"/>
      <c r="HS350" s="15"/>
      <c r="HT350" s="15"/>
    </row>
    <row r="351" spans="1:228" s="14" customFormat="1" ht="75" customHeight="1">
      <c r="A351" s="56">
        <v>339</v>
      </c>
      <c r="B351" s="64" t="s">
        <v>619</v>
      </c>
      <c r="C351" s="57" t="s">
        <v>402</v>
      </c>
      <c r="D351" s="65">
        <v>20</v>
      </c>
      <c r="E351" s="66" t="s">
        <v>249</v>
      </c>
      <c r="F351" s="67">
        <v>1100.66</v>
      </c>
      <c r="G351" s="68"/>
      <c r="H351" s="61"/>
      <c r="I351" s="60" t="s">
        <v>39</v>
      </c>
      <c r="J351" s="62">
        <f t="shared" si="47"/>
        <v>1</v>
      </c>
      <c r="K351" s="63" t="s">
        <v>64</v>
      </c>
      <c r="L351" s="63" t="s">
        <v>7</v>
      </c>
      <c r="M351" s="45"/>
      <c r="N351" s="44"/>
      <c r="O351" s="44"/>
      <c r="P351" s="46"/>
      <c r="Q351" s="44"/>
      <c r="R351" s="44"/>
      <c r="S351" s="46"/>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7">
        <f t="shared" si="43"/>
        <v>22013.2</v>
      </c>
      <c r="BB351" s="48">
        <f t="shared" si="44"/>
        <v>22013.2</v>
      </c>
      <c r="BC351" s="43" t="str">
        <f t="shared" si="45"/>
        <v>INR  Twenty Two Thousand  &amp;Thirteen  and Paise Twenty Only</v>
      </c>
      <c r="BD351" s="79">
        <v>973</v>
      </c>
      <c r="BE351" s="79">
        <f t="shared" si="48"/>
        <v>1100.66</v>
      </c>
      <c r="BF351" s="79">
        <f t="shared" si="46"/>
        <v>19460</v>
      </c>
      <c r="BG351" s="79"/>
      <c r="HP351" s="15"/>
      <c r="HQ351" s="15"/>
      <c r="HR351" s="15"/>
      <c r="HS351" s="15"/>
      <c r="HT351" s="15"/>
    </row>
    <row r="352" spans="1:228" s="14" customFormat="1" ht="51" customHeight="1">
      <c r="A352" s="56">
        <v>340</v>
      </c>
      <c r="B352" s="64" t="s">
        <v>449</v>
      </c>
      <c r="C352" s="57" t="s">
        <v>403</v>
      </c>
      <c r="D352" s="65">
        <v>20</v>
      </c>
      <c r="E352" s="66" t="s">
        <v>249</v>
      </c>
      <c r="F352" s="67">
        <v>1148.17</v>
      </c>
      <c r="G352" s="68"/>
      <c r="H352" s="61"/>
      <c r="I352" s="60" t="s">
        <v>39</v>
      </c>
      <c r="J352" s="62">
        <f>IF(I352="Less(-)",-1,1)</f>
        <v>1</v>
      </c>
      <c r="K352" s="63" t="s">
        <v>64</v>
      </c>
      <c r="L352" s="63" t="s">
        <v>7</v>
      </c>
      <c r="M352" s="45"/>
      <c r="N352" s="44"/>
      <c r="O352" s="44"/>
      <c r="P352" s="46"/>
      <c r="Q352" s="44"/>
      <c r="R352" s="44"/>
      <c r="S352" s="46"/>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7">
        <f t="shared" si="43"/>
        <v>22963.4</v>
      </c>
      <c r="BB352" s="48">
        <f t="shared" si="44"/>
        <v>22963.4</v>
      </c>
      <c r="BC352" s="43" t="str">
        <f t="shared" si="45"/>
        <v>INR  Twenty Two Thousand Nine Hundred &amp; Sixty Three  and Paise Forty Only</v>
      </c>
      <c r="BD352" s="79">
        <v>1015</v>
      </c>
      <c r="BE352" s="79">
        <f t="shared" si="48"/>
        <v>1148.17</v>
      </c>
      <c r="BF352" s="79">
        <f t="shared" si="46"/>
        <v>20300</v>
      </c>
      <c r="BG352" s="79"/>
      <c r="HP352" s="15"/>
      <c r="HQ352" s="15"/>
      <c r="HR352" s="15"/>
      <c r="HS352" s="15"/>
      <c r="HT352" s="15"/>
    </row>
    <row r="353" spans="1:228" s="14" customFormat="1" ht="36.75" customHeight="1">
      <c r="A353" s="56">
        <v>341</v>
      </c>
      <c r="B353" s="64" t="s">
        <v>629</v>
      </c>
      <c r="C353" s="57" t="s">
        <v>404</v>
      </c>
      <c r="D353" s="65">
        <v>20</v>
      </c>
      <c r="E353" s="66" t="s">
        <v>249</v>
      </c>
      <c r="F353" s="67">
        <v>152.71</v>
      </c>
      <c r="G353" s="68"/>
      <c r="H353" s="61"/>
      <c r="I353" s="60" t="s">
        <v>39</v>
      </c>
      <c r="J353" s="62">
        <f>IF(I353="Less(-)",-1,1)</f>
        <v>1</v>
      </c>
      <c r="K353" s="63" t="s">
        <v>64</v>
      </c>
      <c r="L353" s="63" t="s">
        <v>7</v>
      </c>
      <c r="M353" s="45"/>
      <c r="N353" s="44"/>
      <c r="O353" s="44"/>
      <c r="P353" s="46"/>
      <c r="Q353" s="44"/>
      <c r="R353" s="44"/>
      <c r="S353" s="46"/>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7">
        <f t="shared" si="43"/>
        <v>3054.2</v>
      </c>
      <c r="BB353" s="48">
        <f t="shared" si="44"/>
        <v>3054.2</v>
      </c>
      <c r="BC353" s="43" t="str">
        <f t="shared" si="45"/>
        <v>INR  Three Thousand  &amp;Fifty Four  and Paise Twenty Only</v>
      </c>
      <c r="BD353" s="79">
        <v>135</v>
      </c>
      <c r="BE353" s="79">
        <f t="shared" si="48"/>
        <v>152.71</v>
      </c>
      <c r="BF353" s="79">
        <f t="shared" si="46"/>
        <v>2700</v>
      </c>
      <c r="BG353" s="79"/>
      <c r="HP353" s="15"/>
      <c r="HQ353" s="15"/>
      <c r="HR353" s="15"/>
      <c r="HS353" s="15"/>
      <c r="HT353" s="15"/>
    </row>
    <row r="354" spans="1:228" s="14" customFormat="1" ht="31.5" customHeight="1">
      <c r="A354" s="56">
        <v>342</v>
      </c>
      <c r="B354" s="64" t="s">
        <v>622</v>
      </c>
      <c r="C354" s="57" t="s">
        <v>405</v>
      </c>
      <c r="D354" s="65">
        <v>20</v>
      </c>
      <c r="E354" s="66" t="s">
        <v>249</v>
      </c>
      <c r="F354" s="67">
        <v>486.42</v>
      </c>
      <c r="G354" s="68"/>
      <c r="H354" s="61"/>
      <c r="I354" s="60" t="s">
        <v>39</v>
      </c>
      <c r="J354" s="62">
        <f aca="true" t="shared" si="49" ref="J354:J361">IF(I354="Less(-)",-1,1)</f>
        <v>1</v>
      </c>
      <c r="K354" s="63" t="s">
        <v>64</v>
      </c>
      <c r="L354" s="63" t="s">
        <v>7</v>
      </c>
      <c r="M354" s="45"/>
      <c r="N354" s="44"/>
      <c r="O354" s="44"/>
      <c r="P354" s="46"/>
      <c r="Q354" s="44"/>
      <c r="R354" s="44"/>
      <c r="S354" s="46"/>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7">
        <f t="shared" si="43"/>
        <v>9728.4</v>
      </c>
      <c r="BB354" s="48">
        <f t="shared" si="44"/>
        <v>9728.4</v>
      </c>
      <c r="BC354" s="43" t="str">
        <f t="shared" si="45"/>
        <v>INR  Nine Thousand Seven Hundred &amp; Twenty Eight  and Paise Forty Only</v>
      </c>
      <c r="BD354" s="79">
        <v>430</v>
      </c>
      <c r="BE354" s="79">
        <f t="shared" si="48"/>
        <v>486.42</v>
      </c>
      <c r="BF354" s="79">
        <f t="shared" si="46"/>
        <v>8600</v>
      </c>
      <c r="BG354" s="79"/>
      <c r="HP354" s="15"/>
      <c r="HQ354" s="15"/>
      <c r="HR354" s="15"/>
      <c r="HS354" s="15"/>
      <c r="HT354" s="15"/>
    </row>
    <row r="355" spans="1:228" s="14" customFormat="1" ht="45.75" customHeight="1">
      <c r="A355" s="56">
        <v>343</v>
      </c>
      <c r="B355" s="64" t="s">
        <v>669</v>
      </c>
      <c r="C355" s="57" t="s">
        <v>406</v>
      </c>
      <c r="D355" s="65">
        <v>2</v>
      </c>
      <c r="E355" s="66" t="s">
        <v>249</v>
      </c>
      <c r="F355" s="67">
        <v>2923.02</v>
      </c>
      <c r="G355" s="68"/>
      <c r="H355" s="61"/>
      <c r="I355" s="60" t="s">
        <v>39</v>
      </c>
      <c r="J355" s="62">
        <f t="shared" si="49"/>
        <v>1</v>
      </c>
      <c r="K355" s="63" t="s">
        <v>64</v>
      </c>
      <c r="L355" s="63" t="s">
        <v>7</v>
      </c>
      <c r="M355" s="45"/>
      <c r="N355" s="44"/>
      <c r="O355" s="44"/>
      <c r="P355" s="46"/>
      <c r="Q355" s="44"/>
      <c r="R355" s="44"/>
      <c r="S355" s="46"/>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7">
        <f t="shared" si="43"/>
        <v>5846.04</v>
      </c>
      <c r="BB355" s="48">
        <f t="shared" si="44"/>
        <v>5846.04</v>
      </c>
      <c r="BC355" s="43" t="str">
        <f t="shared" si="45"/>
        <v>INR  Five Thousand Eight Hundred &amp; Forty Six  and Paise Four Only</v>
      </c>
      <c r="BD355" s="79">
        <v>2584</v>
      </c>
      <c r="BE355" s="79">
        <f t="shared" si="48"/>
        <v>2923.02</v>
      </c>
      <c r="BF355" s="79">
        <f t="shared" si="46"/>
        <v>5168</v>
      </c>
      <c r="BG355" s="79"/>
      <c r="HP355" s="15"/>
      <c r="HQ355" s="15"/>
      <c r="HR355" s="15"/>
      <c r="HS355" s="15"/>
      <c r="HT355" s="15"/>
    </row>
    <row r="356" spans="1:228" s="14" customFormat="1" ht="132" customHeight="1">
      <c r="A356" s="56">
        <v>344</v>
      </c>
      <c r="B356" s="64" t="s">
        <v>670</v>
      </c>
      <c r="C356" s="57" t="s">
        <v>407</v>
      </c>
      <c r="D356" s="65">
        <v>3</v>
      </c>
      <c r="E356" s="66" t="s">
        <v>249</v>
      </c>
      <c r="F356" s="67">
        <v>2497.69</v>
      </c>
      <c r="G356" s="68"/>
      <c r="H356" s="61"/>
      <c r="I356" s="60" t="s">
        <v>39</v>
      </c>
      <c r="J356" s="62">
        <f t="shared" si="49"/>
        <v>1</v>
      </c>
      <c r="K356" s="63" t="s">
        <v>64</v>
      </c>
      <c r="L356" s="63" t="s">
        <v>7</v>
      </c>
      <c r="M356" s="45"/>
      <c r="N356" s="44"/>
      <c r="O356" s="44"/>
      <c r="P356" s="46"/>
      <c r="Q356" s="44"/>
      <c r="R356" s="44"/>
      <c r="S356" s="46"/>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7">
        <f t="shared" si="43"/>
        <v>7493.07</v>
      </c>
      <c r="BB356" s="48">
        <f t="shared" si="44"/>
        <v>7493.07</v>
      </c>
      <c r="BC356" s="43" t="str">
        <f t="shared" si="45"/>
        <v>INR  Seven Thousand Four Hundred &amp; Ninety Three  and Paise Seven Only</v>
      </c>
      <c r="BD356" s="79">
        <v>2208</v>
      </c>
      <c r="BE356" s="79">
        <f t="shared" si="48"/>
        <v>2497.69</v>
      </c>
      <c r="BF356" s="79">
        <f t="shared" si="46"/>
        <v>6624</v>
      </c>
      <c r="BG356" s="79"/>
      <c r="HP356" s="15"/>
      <c r="HQ356" s="15"/>
      <c r="HR356" s="15"/>
      <c r="HS356" s="15"/>
      <c r="HT356" s="15"/>
    </row>
    <row r="357" spans="1:228" s="14" customFormat="1" ht="48.75" customHeight="1">
      <c r="A357" s="56">
        <v>345</v>
      </c>
      <c r="B357" s="64" t="s">
        <v>306</v>
      </c>
      <c r="C357" s="57" t="s">
        <v>408</v>
      </c>
      <c r="D357" s="65">
        <v>3</v>
      </c>
      <c r="E357" s="66" t="s">
        <v>249</v>
      </c>
      <c r="F357" s="67">
        <v>693.43</v>
      </c>
      <c r="G357" s="68"/>
      <c r="H357" s="61"/>
      <c r="I357" s="60" t="s">
        <v>39</v>
      </c>
      <c r="J357" s="62">
        <f t="shared" si="49"/>
        <v>1</v>
      </c>
      <c r="K357" s="63" t="s">
        <v>64</v>
      </c>
      <c r="L357" s="63" t="s">
        <v>7</v>
      </c>
      <c r="M357" s="45"/>
      <c r="N357" s="44"/>
      <c r="O357" s="44"/>
      <c r="P357" s="46"/>
      <c r="Q357" s="44"/>
      <c r="R357" s="44"/>
      <c r="S357" s="46"/>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7">
        <f t="shared" si="43"/>
        <v>2080.29</v>
      </c>
      <c r="BB357" s="48">
        <f t="shared" si="44"/>
        <v>2080.29</v>
      </c>
      <c r="BC357" s="43" t="str">
        <f t="shared" si="45"/>
        <v>INR  Two Thousand  &amp;Eighty  and Paise Twenty Nine Only</v>
      </c>
      <c r="BD357" s="79">
        <v>613</v>
      </c>
      <c r="BE357" s="79">
        <f t="shared" si="48"/>
        <v>693.43</v>
      </c>
      <c r="BF357" s="79">
        <f t="shared" si="46"/>
        <v>1839</v>
      </c>
      <c r="BG357" s="79"/>
      <c r="HP357" s="15"/>
      <c r="HQ357" s="15"/>
      <c r="HR357" s="15"/>
      <c r="HS357" s="15"/>
      <c r="HT357" s="15"/>
    </row>
    <row r="358" spans="1:228" s="14" customFormat="1" ht="35.25" customHeight="1">
      <c r="A358" s="56">
        <v>346</v>
      </c>
      <c r="B358" s="64" t="s">
        <v>628</v>
      </c>
      <c r="C358" s="57" t="s">
        <v>409</v>
      </c>
      <c r="D358" s="65">
        <v>3</v>
      </c>
      <c r="E358" s="66" t="s">
        <v>249</v>
      </c>
      <c r="F358" s="67">
        <v>237.55</v>
      </c>
      <c r="G358" s="68"/>
      <c r="H358" s="61"/>
      <c r="I358" s="60" t="s">
        <v>39</v>
      </c>
      <c r="J358" s="62">
        <f t="shared" si="49"/>
        <v>1</v>
      </c>
      <c r="K358" s="63" t="s">
        <v>64</v>
      </c>
      <c r="L358" s="63" t="s">
        <v>7</v>
      </c>
      <c r="M358" s="45"/>
      <c r="N358" s="44"/>
      <c r="O358" s="44"/>
      <c r="P358" s="46"/>
      <c r="Q358" s="44"/>
      <c r="R358" s="44"/>
      <c r="S358" s="46"/>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7">
        <f t="shared" si="43"/>
        <v>712.65</v>
      </c>
      <c r="BB358" s="48">
        <f t="shared" si="44"/>
        <v>712.65</v>
      </c>
      <c r="BC358" s="43" t="str">
        <f t="shared" si="45"/>
        <v>INR  Seven Hundred &amp; Twelve  and Paise Sixty Five Only</v>
      </c>
      <c r="BD358" s="79">
        <v>210</v>
      </c>
      <c r="BE358" s="79">
        <f t="shared" si="48"/>
        <v>237.55</v>
      </c>
      <c r="BF358" s="79">
        <f t="shared" si="46"/>
        <v>630</v>
      </c>
      <c r="BG358" s="79"/>
      <c r="HP358" s="15"/>
      <c r="HQ358" s="15"/>
      <c r="HR358" s="15"/>
      <c r="HS358" s="15"/>
      <c r="HT358" s="15"/>
    </row>
    <row r="359" spans="1:228" s="14" customFormat="1" ht="46.5" customHeight="1">
      <c r="A359" s="56">
        <v>347</v>
      </c>
      <c r="B359" s="64" t="s">
        <v>530</v>
      </c>
      <c r="C359" s="57" t="s">
        <v>410</v>
      </c>
      <c r="D359" s="65">
        <v>115</v>
      </c>
      <c r="E359" s="66" t="s">
        <v>248</v>
      </c>
      <c r="F359" s="67">
        <v>330.31</v>
      </c>
      <c r="G359" s="68"/>
      <c r="H359" s="61"/>
      <c r="I359" s="60" t="s">
        <v>39</v>
      </c>
      <c r="J359" s="62">
        <f t="shared" si="49"/>
        <v>1</v>
      </c>
      <c r="K359" s="63" t="s">
        <v>64</v>
      </c>
      <c r="L359" s="63" t="s">
        <v>7</v>
      </c>
      <c r="M359" s="45"/>
      <c r="N359" s="44"/>
      <c r="O359" s="44"/>
      <c r="P359" s="46"/>
      <c r="Q359" s="44"/>
      <c r="R359" s="44"/>
      <c r="S359" s="46"/>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7">
        <f t="shared" si="43"/>
        <v>37985.65</v>
      </c>
      <c r="BB359" s="48">
        <f t="shared" si="44"/>
        <v>37985.65</v>
      </c>
      <c r="BC359" s="43" t="str">
        <f t="shared" si="45"/>
        <v>INR  Thirty Seven Thousand Nine Hundred &amp; Eighty Five  and Paise Sixty Five Only</v>
      </c>
      <c r="BD359" s="79">
        <v>292</v>
      </c>
      <c r="BE359" s="79">
        <f t="shared" si="48"/>
        <v>330.31</v>
      </c>
      <c r="BF359" s="79">
        <f t="shared" si="46"/>
        <v>33580</v>
      </c>
      <c r="BG359" s="79"/>
      <c r="HP359" s="15"/>
      <c r="HQ359" s="15"/>
      <c r="HR359" s="15"/>
      <c r="HS359" s="15"/>
      <c r="HT359" s="15"/>
    </row>
    <row r="360" spans="1:228" s="14" customFormat="1" ht="46.5" customHeight="1">
      <c r="A360" s="56">
        <v>348</v>
      </c>
      <c r="B360" s="64" t="s">
        <v>671</v>
      </c>
      <c r="C360" s="57" t="s">
        <v>411</v>
      </c>
      <c r="D360" s="65">
        <v>30</v>
      </c>
      <c r="E360" s="66" t="s">
        <v>248</v>
      </c>
      <c r="F360" s="67">
        <v>356.33</v>
      </c>
      <c r="G360" s="68"/>
      <c r="H360" s="61"/>
      <c r="I360" s="60" t="s">
        <v>39</v>
      </c>
      <c r="J360" s="62">
        <f t="shared" si="49"/>
        <v>1</v>
      </c>
      <c r="K360" s="63" t="s">
        <v>64</v>
      </c>
      <c r="L360" s="63" t="s">
        <v>7</v>
      </c>
      <c r="M360" s="45"/>
      <c r="N360" s="44"/>
      <c r="O360" s="44"/>
      <c r="P360" s="46"/>
      <c r="Q360" s="44"/>
      <c r="R360" s="44"/>
      <c r="S360" s="46"/>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7">
        <f t="shared" si="43"/>
        <v>10689.9</v>
      </c>
      <c r="BB360" s="48">
        <f t="shared" si="44"/>
        <v>10689.9</v>
      </c>
      <c r="BC360" s="43" t="str">
        <f t="shared" si="45"/>
        <v>INR  Ten Thousand Six Hundred &amp; Eighty Nine  and Paise Ninety Only</v>
      </c>
      <c r="BD360" s="79">
        <v>315</v>
      </c>
      <c r="BE360" s="79">
        <f t="shared" si="48"/>
        <v>356.33</v>
      </c>
      <c r="BF360" s="79">
        <f t="shared" si="46"/>
        <v>9450</v>
      </c>
      <c r="BG360" s="79"/>
      <c r="HP360" s="15"/>
      <c r="HQ360" s="15"/>
      <c r="HR360" s="15"/>
      <c r="HS360" s="15"/>
      <c r="HT360" s="15"/>
    </row>
    <row r="361" spans="1:228" s="14" customFormat="1" ht="60" customHeight="1">
      <c r="A361" s="56">
        <v>349</v>
      </c>
      <c r="B361" s="64" t="s">
        <v>532</v>
      </c>
      <c r="C361" s="57" t="s">
        <v>412</v>
      </c>
      <c r="D361" s="65">
        <v>29</v>
      </c>
      <c r="E361" s="66" t="s">
        <v>249</v>
      </c>
      <c r="F361" s="67">
        <v>96.15</v>
      </c>
      <c r="G361" s="68"/>
      <c r="H361" s="61"/>
      <c r="I361" s="60" t="s">
        <v>39</v>
      </c>
      <c r="J361" s="62">
        <f t="shared" si="49"/>
        <v>1</v>
      </c>
      <c r="K361" s="63" t="s">
        <v>64</v>
      </c>
      <c r="L361" s="63" t="s">
        <v>7</v>
      </c>
      <c r="M361" s="45"/>
      <c r="N361" s="44"/>
      <c r="O361" s="44"/>
      <c r="P361" s="46"/>
      <c r="Q361" s="44"/>
      <c r="R361" s="44"/>
      <c r="S361" s="46"/>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7">
        <f t="shared" si="43"/>
        <v>2788.35</v>
      </c>
      <c r="BB361" s="48">
        <f t="shared" si="44"/>
        <v>2788.35</v>
      </c>
      <c r="BC361" s="43" t="str">
        <f t="shared" si="45"/>
        <v>INR  Two Thousand Seven Hundred &amp; Eighty Eight  and Paise Thirty Five Only</v>
      </c>
      <c r="BD361" s="79">
        <v>85</v>
      </c>
      <c r="BE361" s="79">
        <f t="shared" si="48"/>
        <v>96.15</v>
      </c>
      <c r="BF361" s="79">
        <f t="shared" si="46"/>
        <v>2465</v>
      </c>
      <c r="BG361" s="79"/>
      <c r="HP361" s="15"/>
      <c r="HQ361" s="15"/>
      <c r="HR361" s="15"/>
      <c r="HS361" s="15"/>
      <c r="HT361" s="15"/>
    </row>
    <row r="362" spans="1:228" s="14" customFormat="1" ht="60" customHeight="1">
      <c r="A362" s="56">
        <v>350</v>
      </c>
      <c r="B362" s="64" t="s">
        <v>533</v>
      </c>
      <c r="C362" s="57" t="s">
        <v>413</v>
      </c>
      <c r="D362" s="65">
        <v>6</v>
      </c>
      <c r="E362" s="66" t="s">
        <v>249</v>
      </c>
      <c r="F362" s="67">
        <v>96.15</v>
      </c>
      <c r="G362" s="68"/>
      <c r="H362" s="61"/>
      <c r="I362" s="60" t="s">
        <v>39</v>
      </c>
      <c r="J362" s="62">
        <f>IF(I362="Less(-)",-1,1)</f>
        <v>1</v>
      </c>
      <c r="K362" s="63" t="s">
        <v>64</v>
      </c>
      <c r="L362" s="63" t="s">
        <v>7</v>
      </c>
      <c r="M362" s="45"/>
      <c r="N362" s="44"/>
      <c r="O362" s="44"/>
      <c r="P362" s="46"/>
      <c r="Q362" s="44"/>
      <c r="R362" s="44"/>
      <c r="S362" s="46"/>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7">
        <f t="shared" si="43"/>
        <v>576.9</v>
      </c>
      <c r="BB362" s="48">
        <f t="shared" si="44"/>
        <v>576.9</v>
      </c>
      <c r="BC362" s="43" t="str">
        <f t="shared" si="45"/>
        <v>INR  Five Hundred &amp; Seventy Six  and Paise Ninety Only</v>
      </c>
      <c r="BD362" s="79">
        <v>85</v>
      </c>
      <c r="BE362" s="79">
        <f t="shared" si="48"/>
        <v>96.15</v>
      </c>
      <c r="BF362" s="79">
        <f t="shared" si="46"/>
        <v>510</v>
      </c>
      <c r="BG362" s="79"/>
      <c r="HP362" s="15"/>
      <c r="HQ362" s="15"/>
      <c r="HR362" s="15"/>
      <c r="HS362" s="15"/>
      <c r="HT362" s="15"/>
    </row>
    <row r="363" spans="1:228" s="14" customFormat="1" ht="60" customHeight="1">
      <c r="A363" s="56">
        <v>351</v>
      </c>
      <c r="B363" s="64" t="s">
        <v>672</v>
      </c>
      <c r="C363" s="57" t="s">
        <v>414</v>
      </c>
      <c r="D363" s="65">
        <v>16</v>
      </c>
      <c r="E363" s="66" t="s">
        <v>249</v>
      </c>
      <c r="F363" s="67">
        <v>220.58</v>
      </c>
      <c r="G363" s="68"/>
      <c r="H363" s="61"/>
      <c r="I363" s="60" t="s">
        <v>39</v>
      </c>
      <c r="J363" s="62">
        <f>IF(I363="Less(-)",-1,1)</f>
        <v>1</v>
      </c>
      <c r="K363" s="63" t="s">
        <v>64</v>
      </c>
      <c r="L363" s="63" t="s">
        <v>7</v>
      </c>
      <c r="M363" s="45"/>
      <c r="N363" s="44"/>
      <c r="O363" s="44"/>
      <c r="P363" s="46"/>
      <c r="Q363" s="44"/>
      <c r="R363" s="44"/>
      <c r="S363" s="46"/>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7">
        <f t="shared" si="43"/>
        <v>3529.28</v>
      </c>
      <c r="BB363" s="48">
        <f t="shared" si="44"/>
        <v>3529.28</v>
      </c>
      <c r="BC363" s="43" t="str">
        <f t="shared" si="45"/>
        <v>INR  Three Thousand Five Hundred &amp; Twenty Nine  and Paise Twenty Eight Only</v>
      </c>
      <c r="BD363" s="79">
        <v>195</v>
      </c>
      <c r="BE363" s="79">
        <f t="shared" si="48"/>
        <v>220.58</v>
      </c>
      <c r="BF363" s="79">
        <f t="shared" si="46"/>
        <v>3120</v>
      </c>
      <c r="BG363" s="79"/>
      <c r="HP363" s="15"/>
      <c r="HQ363" s="15"/>
      <c r="HR363" s="15"/>
      <c r="HS363" s="15"/>
      <c r="HT363" s="15"/>
    </row>
    <row r="364" spans="1:228" s="14" customFormat="1" ht="60" customHeight="1">
      <c r="A364" s="56">
        <v>352</v>
      </c>
      <c r="B364" s="64" t="s">
        <v>535</v>
      </c>
      <c r="C364" s="57" t="s">
        <v>415</v>
      </c>
      <c r="D364" s="65">
        <v>23</v>
      </c>
      <c r="E364" s="66" t="s">
        <v>249</v>
      </c>
      <c r="F364" s="67">
        <v>100.68</v>
      </c>
      <c r="G364" s="68"/>
      <c r="H364" s="61"/>
      <c r="I364" s="60" t="s">
        <v>39</v>
      </c>
      <c r="J364" s="62">
        <f>IF(I364="Less(-)",-1,1)</f>
        <v>1</v>
      </c>
      <c r="K364" s="63" t="s">
        <v>64</v>
      </c>
      <c r="L364" s="63" t="s">
        <v>7</v>
      </c>
      <c r="M364" s="45"/>
      <c r="N364" s="44"/>
      <c r="O364" s="44"/>
      <c r="P364" s="46"/>
      <c r="Q364" s="44"/>
      <c r="R364" s="44"/>
      <c r="S364" s="46"/>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7">
        <f t="shared" si="43"/>
        <v>2315.64</v>
      </c>
      <c r="BB364" s="48">
        <f t="shared" si="44"/>
        <v>2315.64</v>
      </c>
      <c r="BC364" s="43" t="str">
        <f t="shared" si="45"/>
        <v>INR  Two Thousand Three Hundred &amp; Fifteen  and Paise Sixty Four Only</v>
      </c>
      <c r="BD364" s="79">
        <v>89</v>
      </c>
      <c r="BE364" s="79">
        <f t="shared" si="48"/>
        <v>100.68</v>
      </c>
      <c r="BF364" s="79">
        <f t="shared" si="46"/>
        <v>2047</v>
      </c>
      <c r="BG364" s="79"/>
      <c r="HP364" s="15"/>
      <c r="HQ364" s="15"/>
      <c r="HR364" s="15"/>
      <c r="HS364" s="15"/>
      <c r="HT364" s="15"/>
    </row>
    <row r="365" spans="1:228" s="14" customFormat="1" ht="60" customHeight="1">
      <c r="A365" s="56">
        <v>353</v>
      </c>
      <c r="B365" s="64" t="s">
        <v>536</v>
      </c>
      <c r="C365" s="57" t="s">
        <v>416</v>
      </c>
      <c r="D365" s="65">
        <v>15</v>
      </c>
      <c r="E365" s="66" t="s">
        <v>249</v>
      </c>
      <c r="F365" s="67">
        <v>135.74</v>
      </c>
      <c r="G365" s="68"/>
      <c r="H365" s="61"/>
      <c r="I365" s="60" t="s">
        <v>39</v>
      </c>
      <c r="J365" s="62">
        <f aca="true" t="shared" si="50" ref="J365:J371">IF(I365="Less(-)",-1,1)</f>
        <v>1</v>
      </c>
      <c r="K365" s="63" t="s">
        <v>64</v>
      </c>
      <c r="L365" s="63" t="s">
        <v>7</v>
      </c>
      <c r="M365" s="45"/>
      <c r="N365" s="44"/>
      <c r="O365" s="44"/>
      <c r="P365" s="46"/>
      <c r="Q365" s="44"/>
      <c r="R365" s="44"/>
      <c r="S365" s="46"/>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7">
        <f t="shared" si="43"/>
        <v>2036.1</v>
      </c>
      <c r="BB365" s="48">
        <f t="shared" si="44"/>
        <v>2036.1</v>
      </c>
      <c r="BC365" s="43" t="str">
        <f t="shared" si="45"/>
        <v>INR  Two Thousand  &amp;Thirty Six  and Paise Ten Only</v>
      </c>
      <c r="BD365" s="79">
        <v>120</v>
      </c>
      <c r="BE365" s="79">
        <f t="shared" si="48"/>
        <v>135.74</v>
      </c>
      <c r="BF365" s="79">
        <f t="shared" si="46"/>
        <v>1800</v>
      </c>
      <c r="BG365" s="79"/>
      <c r="HP365" s="15"/>
      <c r="HQ365" s="15"/>
      <c r="HR365" s="15"/>
      <c r="HS365" s="15"/>
      <c r="HT365" s="15"/>
    </row>
    <row r="366" spans="1:228" s="14" customFormat="1" ht="60" customHeight="1">
      <c r="A366" s="56">
        <v>354</v>
      </c>
      <c r="B366" s="64" t="s">
        <v>534</v>
      </c>
      <c r="C366" s="57" t="s">
        <v>417</v>
      </c>
      <c r="D366" s="65">
        <v>10</v>
      </c>
      <c r="E366" s="66" t="s">
        <v>249</v>
      </c>
      <c r="F366" s="67">
        <v>166.29</v>
      </c>
      <c r="G366" s="68"/>
      <c r="H366" s="61"/>
      <c r="I366" s="60" t="s">
        <v>39</v>
      </c>
      <c r="J366" s="62">
        <f t="shared" si="50"/>
        <v>1</v>
      </c>
      <c r="K366" s="63" t="s">
        <v>64</v>
      </c>
      <c r="L366" s="63" t="s">
        <v>7</v>
      </c>
      <c r="M366" s="45"/>
      <c r="N366" s="44"/>
      <c r="O366" s="44"/>
      <c r="P366" s="46"/>
      <c r="Q366" s="44"/>
      <c r="R366" s="44"/>
      <c r="S366" s="46"/>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7">
        <f t="shared" si="43"/>
        <v>1662.9</v>
      </c>
      <c r="BB366" s="48">
        <f t="shared" si="44"/>
        <v>1662.9</v>
      </c>
      <c r="BC366" s="43" t="str">
        <f t="shared" si="45"/>
        <v>INR  One Thousand Six Hundred &amp; Sixty Two  and Paise Ninety Only</v>
      </c>
      <c r="BD366" s="79">
        <v>147</v>
      </c>
      <c r="BE366" s="79">
        <f t="shared" si="48"/>
        <v>166.29</v>
      </c>
      <c r="BF366" s="79">
        <f t="shared" si="46"/>
        <v>1470</v>
      </c>
      <c r="BG366" s="79"/>
      <c r="HP366" s="15"/>
      <c r="HQ366" s="15"/>
      <c r="HR366" s="15"/>
      <c r="HS366" s="15"/>
      <c r="HT366" s="15"/>
    </row>
    <row r="367" spans="1:228" s="14" customFormat="1" ht="60" customHeight="1">
      <c r="A367" s="56">
        <v>355</v>
      </c>
      <c r="B367" s="64" t="s">
        <v>537</v>
      </c>
      <c r="C367" s="57" t="s">
        <v>418</v>
      </c>
      <c r="D367" s="65">
        <v>29</v>
      </c>
      <c r="E367" s="66" t="s">
        <v>249</v>
      </c>
      <c r="F367" s="67">
        <v>37.33</v>
      </c>
      <c r="G367" s="68"/>
      <c r="H367" s="61"/>
      <c r="I367" s="60" t="s">
        <v>39</v>
      </c>
      <c r="J367" s="62">
        <f t="shared" si="50"/>
        <v>1</v>
      </c>
      <c r="K367" s="63" t="s">
        <v>64</v>
      </c>
      <c r="L367" s="63" t="s">
        <v>7</v>
      </c>
      <c r="M367" s="45"/>
      <c r="N367" s="44"/>
      <c r="O367" s="44"/>
      <c r="P367" s="46"/>
      <c r="Q367" s="44"/>
      <c r="R367" s="44"/>
      <c r="S367" s="46"/>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7">
        <f t="shared" si="43"/>
        <v>1082.57</v>
      </c>
      <c r="BB367" s="48">
        <f t="shared" si="44"/>
        <v>1082.57</v>
      </c>
      <c r="BC367" s="43" t="str">
        <f t="shared" si="45"/>
        <v>INR  One Thousand  &amp;Eighty Two  and Paise Fifty Seven Only</v>
      </c>
      <c r="BD367" s="79">
        <v>33</v>
      </c>
      <c r="BE367" s="79">
        <f t="shared" si="48"/>
        <v>37.33</v>
      </c>
      <c r="BF367" s="79">
        <f t="shared" si="46"/>
        <v>957</v>
      </c>
      <c r="BG367" s="79"/>
      <c r="HP367" s="15"/>
      <c r="HQ367" s="15"/>
      <c r="HR367" s="15"/>
      <c r="HS367" s="15"/>
      <c r="HT367" s="15"/>
    </row>
    <row r="368" spans="1:228" s="14" customFormat="1" ht="60" customHeight="1">
      <c r="A368" s="56">
        <v>356</v>
      </c>
      <c r="B368" s="64" t="s">
        <v>538</v>
      </c>
      <c r="C368" s="57" t="s">
        <v>419</v>
      </c>
      <c r="D368" s="65">
        <v>170</v>
      </c>
      <c r="E368" s="66" t="s">
        <v>249</v>
      </c>
      <c r="F368" s="67">
        <v>23.76</v>
      </c>
      <c r="G368" s="68"/>
      <c r="H368" s="61"/>
      <c r="I368" s="60" t="s">
        <v>39</v>
      </c>
      <c r="J368" s="62">
        <f t="shared" si="50"/>
        <v>1</v>
      </c>
      <c r="K368" s="63" t="s">
        <v>64</v>
      </c>
      <c r="L368" s="63" t="s">
        <v>7</v>
      </c>
      <c r="M368" s="45"/>
      <c r="N368" s="44"/>
      <c r="O368" s="44"/>
      <c r="P368" s="46"/>
      <c r="Q368" s="44"/>
      <c r="R368" s="44"/>
      <c r="S368" s="46"/>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7">
        <f t="shared" si="43"/>
        <v>4039.2</v>
      </c>
      <c r="BB368" s="48">
        <f t="shared" si="44"/>
        <v>4039.2</v>
      </c>
      <c r="BC368" s="43" t="str">
        <f t="shared" si="45"/>
        <v>INR  Four Thousand  &amp;Thirty Nine  and Paise Twenty Only</v>
      </c>
      <c r="BD368" s="79">
        <v>21</v>
      </c>
      <c r="BE368" s="79">
        <f t="shared" si="48"/>
        <v>23.76</v>
      </c>
      <c r="BF368" s="79">
        <f t="shared" si="46"/>
        <v>3570</v>
      </c>
      <c r="BG368" s="79"/>
      <c r="HP368" s="15"/>
      <c r="HQ368" s="15"/>
      <c r="HR368" s="15"/>
      <c r="HS368" s="15"/>
      <c r="HT368" s="15"/>
    </row>
    <row r="369" spans="1:228" s="14" customFormat="1" ht="159.75" customHeight="1">
      <c r="A369" s="56">
        <v>357</v>
      </c>
      <c r="B369" s="64" t="s">
        <v>673</v>
      </c>
      <c r="C369" s="57" t="s">
        <v>420</v>
      </c>
      <c r="D369" s="65">
        <v>160</v>
      </c>
      <c r="E369" s="66" t="s">
        <v>248</v>
      </c>
      <c r="F369" s="67">
        <v>64.48</v>
      </c>
      <c r="G369" s="68"/>
      <c r="H369" s="61"/>
      <c r="I369" s="60" t="s">
        <v>39</v>
      </c>
      <c r="J369" s="62">
        <f t="shared" si="50"/>
        <v>1</v>
      </c>
      <c r="K369" s="63" t="s">
        <v>64</v>
      </c>
      <c r="L369" s="63" t="s">
        <v>7</v>
      </c>
      <c r="M369" s="45"/>
      <c r="N369" s="44"/>
      <c r="O369" s="44"/>
      <c r="P369" s="46"/>
      <c r="Q369" s="44"/>
      <c r="R369" s="44"/>
      <c r="S369" s="46"/>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7">
        <f t="shared" si="43"/>
        <v>10316.8</v>
      </c>
      <c r="BB369" s="48">
        <f t="shared" si="44"/>
        <v>10316.8</v>
      </c>
      <c r="BC369" s="43" t="str">
        <f t="shared" si="45"/>
        <v>INR  Ten Thousand Three Hundred &amp; Sixteen  and Paise Eighty Only</v>
      </c>
      <c r="BD369" s="79">
        <v>57</v>
      </c>
      <c r="BE369" s="79">
        <f t="shared" si="48"/>
        <v>64.48</v>
      </c>
      <c r="BF369" s="79">
        <f t="shared" si="46"/>
        <v>9120</v>
      </c>
      <c r="BG369" s="79"/>
      <c r="HP369" s="15"/>
      <c r="HQ369" s="15"/>
      <c r="HR369" s="15"/>
      <c r="HS369" s="15"/>
      <c r="HT369" s="15"/>
    </row>
    <row r="370" spans="1:228" s="14" customFormat="1" ht="245.25" customHeight="1">
      <c r="A370" s="56">
        <v>358</v>
      </c>
      <c r="B370" s="64" t="s">
        <v>540</v>
      </c>
      <c r="C370" s="57" t="s">
        <v>421</v>
      </c>
      <c r="D370" s="65">
        <v>4</v>
      </c>
      <c r="E370" s="66" t="s">
        <v>249</v>
      </c>
      <c r="F370" s="67">
        <v>8135.59</v>
      </c>
      <c r="G370" s="68"/>
      <c r="H370" s="61"/>
      <c r="I370" s="60" t="s">
        <v>39</v>
      </c>
      <c r="J370" s="62">
        <f t="shared" si="50"/>
        <v>1</v>
      </c>
      <c r="K370" s="63" t="s">
        <v>64</v>
      </c>
      <c r="L370" s="63" t="s">
        <v>7</v>
      </c>
      <c r="M370" s="45"/>
      <c r="N370" s="44"/>
      <c r="O370" s="44"/>
      <c r="P370" s="46"/>
      <c r="Q370" s="44"/>
      <c r="R370" s="44"/>
      <c r="S370" s="46"/>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7">
        <f t="shared" si="43"/>
        <v>32542.36</v>
      </c>
      <c r="BB370" s="48">
        <f t="shared" si="44"/>
        <v>32542.36</v>
      </c>
      <c r="BC370" s="43" t="str">
        <f t="shared" si="45"/>
        <v>INR  Thirty Two Thousand Five Hundred &amp; Forty Two  and Paise Thirty Six Only</v>
      </c>
      <c r="BD370" s="79">
        <v>7192</v>
      </c>
      <c r="BE370" s="79">
        <f t="shared" si="48"/>
        <v>8135.59</v>
      </c>
      <c r="BF370" s="79">
        <f t="shared" si="46"/>
        <v>28768</v>
      </c>
      <c r="BG370" s="79"/>
      <c r="HP370" s="15"/>
      <c r="HQ370" s="15"/>
      <c r="HR370" s="15"/>
      <c r="HS370" s="15"/>
      <c r="HT370" s="15"/>
    </row>
    <row r="371" spans="1:228" s="14" customFormat="1" ht="356.25" customHeight="1">
      <c r="A371" s="56">
        <v>359</v>
      </c>
      <c r="B371" s="64" t="s">
        <v>541</v>
      </c>
      <c r="C371" s="57" t="s">
        <v>422</v>
      </c>
      <c r="D371" s="65">
        <v>2</v>
      </c>
      <c r="E371" s="66" t="s">
        <v>249</v>
      </c>
      <c r="F371" s="67">
        <v>102472.01</v>
      </c>
      <c r="G371" s="68"/>
      <c r="H371" s="61"/>
      <c r="I371" s="60" t="s">
        <v>39</v>
      </c>
      <c r="J371" s="62">
        <f t="shared" si="50"/>
        <v>1</v>
      </c>
      <c r="K371" s="63" t="s">
        <v>64</v>
      </c>
      <c r="L371" s="63" t="s">
        <v>7</v>
      </c>
      <c r="M371" s="45"/>
      <c r="N371" s="44"/>
      <c r="O371" s="44"/>
      <c r="P371" s="46"/>
      <c r="Q371" s="44"/>
      <c r="R371" s="44"/>
      <c r="S371" s="46"/>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7">
        <f t="shared" si="43"/>
        <v>204944.02</v>
      </c>
      <c r="BB371" s="48">
        <f t="shared" si="44"/>
        <v>204944.02</v>
      </c>
      <c r="BC371" s="43" t="str">
        <f t="shared" si="45"/>
        <v>INR  Two Lakh Four Thousand Nine Hundred &amp; Forty Four  and Paise Two Only</v>
      </c>
      <c r="BD371" s="79">
        <v>90587</v>
      </c>
      <c r="BE371" s="79">
        <f t="shared" si="48"/>
        <v>102472.01</v>
      </c>
      <c r="BF371" s="79">
        <f t="shared" si="46"/>
        <v>181174</v>
      </c>
      <c r="BG371" s="79"/>
      <c r="HP371" s="15"/>
      <c r="HQ371" s="15"/>
      <c r="HR371" s="15"/>
      <c r="HS371" s="15"/>
      <c r="HT371" s="15"/>
    </row>
    <row r="372" spans="1:228" s="14" customFormat="1" ht="273.75" customHeight="1">
      <c r="A372" s="56">
        <v>360</v>
      </c>
      <c r="B372" s="64" t="s">
        <v>542</v>
      </c>
      <c r="C372" s="57" t="s">
        <v>423</v>
      </c>
      <c r="D372" s="65">
        <v>2</v>
      </c>
      <c r="E372" s="66" t="s">
        <v>249</v>
      </c>
      <c r="F372" s="67">
        <v>18388.79</v>
      </c>
      <c r="G372" s="68"/>
      <c r="H372" s="61"/>
      <c r="I372" s="60" t="s">
        <v>39</v>
      </c>
      <c r="J372" s="62">
        <f aca="true" t="shared" si="51" ref="J372:J382">IF(I372="Less(-)",-1,1)</f>
        <v>1</v>
      </c>
      <c r="K372" s="63" t="s">
        <v>64</v>
      </c>
      <c r="L372" s="63" t="s">
        <v>7</v>
      </c>
      <c r="M372" s="45"/>
      <c r="N372" s="44"/>
      <c r="O372" s="44"/>
      <c r="P372" s="46"/>
      <c r="Q372" s="44"/>
      <c r="R372" s="44"/>
      <c r="S372" s="46"/>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7">
        <f t="shared" si="43"/>
        <v>36777.58</v>
      </c>
      <c r="BB372" s="48">
        <f t="shared" si="44"/>
        <v>36777.58</v>
      </c>
      <c r="BC372" s="43" t="str">
        <f t="shared" si="45"/>
        <v>INR  Thirty Six Thousand Seven Hundred &amp; Seventy Seven  and Paise Fifty Eight Only</v>
      </c>
      <c r="BD372" s="79">
        <v>16256</v>
      </c>
      <c r="BE372" s="79">
        <f t="shared" si="48"/>
        <v>18388.79</v>
      </c>
      <c r="BF372" s="79">
        <f t="shared" si="46"/>
        <v>32512</v>
      </c>
      <c r="BG372" s="79"/>
      <c r="HP372" s="15"/>
      <c r="HQ372" s="15"/>
      <c r="HR372" s="15"/>
      <c r="HS372" s="15"/>
      <c r="HT372" s="15"/>
    </row>
    <row r="373" spans="1:228" s="14" customFormat="1" ht="63.75" customHeight="1">
      <c r="A373" s="56">
        <v>361</v>
      </c>
      <c r="B373" s="64" t="s">
        <v>674</v>
      </c>
      <c r="C373" s="57" t="s">
        <v>424</v>
      </c>
      <c r="D373" s="65">
        <v>3</v>
      </c>
      <c r="E373" s="66" t="s">
        <v>254</v>
      </c>
      <c r="F373" s="67">
        <v>4814.34</v>
      </c>
      <c r="G373" s="68"/>
      <c r="H373" s="61"/>
      <c r="I373" s="60" t="s">
        <v>39</v>
      </c>
      <c r="J373" s="62">
        <f t="shared" si="51"/>
        <v>1</v>
      </c>
      <c r="K373" s="63" t="s">
        <v>64</v>
      </c>
      <c r="L373" s="63" t="s">
        <v>7</v>
      </c>
      <c r="M373" s="45"/>
      <c r="N373" s="44"/>
      <c r="O373" s="44"/>
      <c r="P373" s="46"/>
      <c r="Q373" s="44"/>
      <c r="R373" s="44"/>
      <c r="S373" s="46"/>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7">
        <f t="shared" si="43"/>
        <v>14443.02</v>
      </c>
      <c r="BB373" s="48">
        <f t="shared" si="44"/>
        <v>14443.02</v>
      </c>
      <c r="BC373" s="43" t="str">
        <f t="shared" si="45"/>
        <v>INR  Fourteen Thousand Four Hundred &amp; Forty Three  and Paise Two Only</v>
      </c>
      <c r="BD373" s="79">
        <v>4132</v>
      </c>
      <c r="BE373" s="79">
        <f>ROUND(BD373*1.12*1.03*1.01,2)</f>
        <v>4814.34</v>
      </c>
      <c r="BF373" s="79">
        <f t="shared" si="46"/>
        <v>12396</v>
      </c>
      <c r="BG373" s="79"/>
      <c r="HP373" s="15"/>
      <c r="HQ373" s="15"/>
      <c r="HR373" s="15"/>
      <c r="HS373" s="15"/>
      <c r="HT373" s="15"/>
    </row>
    <row r="374" spans="1:228" s="14" customFormat="1" ht="103.5" customHeight="1">
      <c r="A374" s="56">
        <v>362</v>
      </c>
      <c r="B374" s="64" t="s">
        <v>675</v>
      </c>
      <c r="C374" s="57" t="s">
        <v>425</v>
      </c>
      <c r="D374" s="65">
        <v>3</v>
      </c>
      <c r="E374" s="66" t="s">
        <v>254</v>
      </c>
      <c r="F374" s="67">
        <v>7058.39</v>
      </c>
      <c r="G374" s="68"/>
      <c r="H374" s="61"/>
      <c r="I374" s="60" t="s">
        <v>39</v>
      </c>
      <c r="J374" s="62">
        <f t="shared" si="51"/>
        <v>1</v>
      </c>
      <c r="K374" s="63" t="s">
        <v>64</v>
      </c>
      <c r="L374" s="63" t="s">
        <v>7</v>
      </c>
      <c r="M374" s="45"/>
      <c r="N374" s="44"/>
      <c r="O374" s="44"/>
      <c r="P374" s="46"/>
      <c r="Q374" s="44"/>
      <c r="R374" s="44"/>
      <c r="S374" s="46"/>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7">
        <f t="shared" si="43"/>
        <v>21175.17</v>
      </c>
      <c r="BB374" s="48">
        <f t="shared" si="44"/>
        <v>21175.17</v>
      </c>
      <c r="BC374" s="43" t="str">
        <f t="shared" si="45"/>
        <v>INR  Twenty One Thousand One Hundred &amp; Seventy Five  and Paise Seventeen Only</v>
      </c>
      <c r="BD374" s="79">
        <v>6058</v>
      </c>
      <c r="BE374" s="79">
        <f aca="true" t="shared" si="52" ref="BE374:BE389">ROUND(BD374*1.12*1.03*1.01,2)</f>
        <v>7058.39</v>
      </c>
      <c r="BF374" s="79">
        <f t="shared" si="46"/>
        <v>18174</v>
      </c>
      <c r="BG374" s="79"/>
      <c r="HP374" s="15"/>
      <c r="HQ374" s="15"/>
      <c r="HR374" s="15"/>
      <c r="HS374" s="15"/>
      <c r="HT374" s="15"/>
    </row>
    <row r="375" spans="1:228" s="14" customFormat="1" ht="93" customHeight="1">
      <c r="A375" s="56">
        <v>363</v>
      </c>
      <c r="B375" s="64" t="s">
        <v>676</v>
      </c>
      <c r="C375" s="57" t="s">
        <v>426</v>
      </c>
      <c r="D375" s="65">
        <v>6</v>
      </c>
      <c r="E375" s="66" t="s">
        <v>254</v>
      </c>
      <c r="F375" s="67">
        <v>5110.29</v>
      </c>
      <c r="G375" s="68"/>
      <c r="H375" s="61"/>
      <c r="I375" s="60" t="s">
        <v>39</v>
      </c>
      <c r="J375" s="62">
        <f t="shared" si="51"/>
        <v>1</v>
      </c>
      <c r="K375" s="63" t="s">
        <v>64</v>
      </c>
      <c r="L375" s="63" t="s">
        <v>7</v>
      </c>
      <c r="M375" s="45"/>
      <c r="N375" s="44"/>
      <c r="O375" s="44"/>
      <c r="P375" s="46"/>
      <c r="Q375" s="44"/>
      <c r="R375" s="44"/>
      <c r="S375" s="46"/>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7">
        <f t="shared" si="43"/>
        <v>30661.74</v>
      </c>
      <c r="BB375" s="48">
        <f t="shared" si="44"/>
        <v>30661.74</v>
      </c>
      <c r="BC375" s="43" t="str">
        <f t="shared" si="45"/>
        <v>INR  Thirty Thousand Six Hundred &amp; Sixty One  and Paise Seventy Four Only</v>
      </c>
      <c r="BD375" s="79">
        <v>4386</v>
      </c>
      <c r="BE375" s="79">
        <f t="shared" si="52"/>
        <v>5110.29</v>
      </c>
      <c r="BF375" s="79">
        <f t="shared" si="46"/>
        <v>26316</v>
      </c>
      <c r="BG375" s="79"/>
      <c r="HP375" s="15"/>
      <c r="HQ375" s="15"/>
      <c r="HR375" s="15"/>
      <c r="HS375" s="15"/>
      <c r="HT375" s="15"/>
    </row>
    <row r="376" spans="1:228" s="14" customFormat="1" ht="79.5" customHeight="1">
      <c r="A376" s="56">
        <v>364</v>
      </c>
      <c r="B376" s="64" t="s">
        <v>545</v>
      </c>
      <c r="C376" s="57" t="s">
        <v>427</v>
      </c>
      <c r="D376" s="65">
        <v>6</v>
      </c>
      <c r="E376" s="66" t="s">
        <v>254</v>
      </c>
      <c r="F376" s="67">
        <v>1186.11</v>
      </c>
      <c r="G376" s="68"/>
      <c r="H376" s="61"/>
      <c r="I376" s="60" t="s">
        <v>39</v>
      </c>
      <c r="J376" s="62">
        <f t="shared" si="51"/>
        <v>1</v>
      </c>
      <c r="K376" s="63" t="s">
        <v>64</v>
      </c>
      <c r="L376" s="63" t="s">
        <v>7</v>
      </c>
      <c r="M376" s="45"/>
      <c r="N376" s="44"/>
      <c r="O376" s="44"/>
      <c r="P376" s="46"/>
      <c r="Q376" s="44"/>
      <c r="R376" s="44"/>
      <c r="S376" s="46"/>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7">
        <f t="shared" si="43"/>
        <v>7116.66</v>
      </c>
      <c r="BB376" s="48">
        <f t="shared" si="44"/>
        <v>7116.66</v>
      </c>
      <c r="BC376" s="43" t="str">
        <f t="shared" si="45"/>
        <v>INR  Seven Thousand One Hundred &amp; Sixteen  and Paise Sixty Six Only</v>
      </c>
      <c r="BD376" s="79">
        <v>1018</v>
      </c>
      <c r="BE376" s="79">
        <f t="shared" si="52"/>
        <v>1186.11</v>
      </c>
      <c r="BF376" s="79">
        <f t="shared" si="46"/>
        <v>6108</v>
      </c>
      <c r="BG376" s="79"/>
      <c r="HP376" s="15"/>
      <c r="HQ376" s="15"/>
      <c r="HR376" s="15"/>
      <c r="HS376" s="15"/>
      <c r="HT376" s="15"/>
    </row>
    <row r="377" spans="1:228" s="14" customFormat="1" ht="46.5" customHeight="1">
      <c r="A377" s="56">
        <v>365</v>
      </c>
      <c r="B377" s="64" t="s">
        <v>546</v>
      </c>
      <c r="C377" s="57" t="s">
        <v>428</v>
      </c>
      <c r="D377" s="65">
        <v>50</v>
      </c>
      <c r="E377" s="66" t="s">
        <v>333</v>
      </c>
      <c r="F377" s="67">
        <v>235.36</v>
      </c>
      <c r="G377" s="68"/>
      <c r="H377" s="61"/>
      <c r="I377" s="60" t="s">
        <v>39</v>
      </c>
      <c r="J377" s="62">
        <f t="shared" si="51"/>
        <v>1</v>
      </c>
      <c r="K377" s="63" t="s">
        <v>64</v>
      </c>
      <c r="L377" s="63" t="s">
        <v>7</v>
      </c>
      <c r="M377" s="45"/>
      <c r="N377" s="44"/>
      <c r="O377" s="44"/>
      <c r="P377" s="46"/>
      <c r="Q377" s="44"/>
      <c r="R377" s="44"/>
      <c r="S377" s="46"/>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7">
        <f t="shared" si="43"/>
        <v>11768</v>
      </c>
      <c r="BB377" s="48">
        <f t="shared" si="44"/>
        <v>11768</v>
      </c>
      <c r="BC377" s="43" t="str">
        <f t="shared" si="45"/>
        <v>INR  Eleven Thousand Seven Hundred &amp; Sixty Eight  Only</v>
      </c>
      <c r="BD377" s="79">
        <v>202</v>
      </c>
      <c r="BE377" s="79">
        <f t="shared" si="52"/>
        <v>235.36</v>
      </c>
      <c r="BF377" s="79">
        <f t="shared" si="46"/>
        <v>10100</v>
      </c>
      <c r="BG377" s="79"/>
      <c r="HP377" s="15"/>
      <c r="HQ377" s="15"/>
      <c r="HR377" s="15"/>
      <c r="HS377" s="15"/>
      <c r="HT377" s="15"/>
    </row>
    <row r="378" spans="1:228" s="14" customFormat="1" ht="49.5" customHeight="1">
      <c r="A378" s="56">
        <v>366</v>
      </c>
      <c r="B378" s="64" t="s">
        <v>547</v>
      </c>
      <c r="C378" s="57" t="s">
        <v>429</v>
      </c>
      <c r="D378" s="65">
        <v>200</v>
      </c>
      <c r="E378" s="66" t="s">
        <v>252</v>
      </c>
      <c r="F378" s="67">
        <v>184.09</v>
      </c>
      <c r="G378" s="68"/>
      <c r="H378" s="61"/>
      <c r="I378" s="60" t="s">
        <v>39</v>
      </c>
      <c r="J378" s="62">
        <f t="shared" si="51"/>
        <v>1</v>
      </c>
      <c r="K378" s="63" t="s">
        <v>64</v>
      </c>
      <c r="L378" s="63" t="s">
        <v>7</v>
      </c>
      <c r="M378" s="45"/>
      <c r="N378" s="44"/>
      <c r="O378" s="44"/>
      <c r="P378" s="46"/>
      <c r="Q378" s="44"/>
      <c r="R378" s="44"/>
      <c r="S378" s="46"/>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7">
        <f t="shared" si="43"/>
        <v>36818</v>
      </c>
      <c r="BB378" s="48">
        <f t="shared" si="44"/>
        <v>36818</v>
      </c>
      <c r="BC378" s="43" t="str">
        <f t="shared" si="45"/>
        <v>INR  Thirty Six Thousand Eight Hundred &amp; Eighteen  Only</v>
      </c>
      <c r="BD378" s="79">
        <v>158</v>
      </c>
      <c r="BE378" s="79">
        <f t="shared" si="52"/>
        <v>184.09</v>
      </c>
      <c r="BF378" s="79">
        <f t="shared" si="46"/>
        <v>31600</v>
      </c>
      <c r="BG378" s="79"/>
      <c r="HP378" s="15"/>
      <c r="HQ378" s="15"/>
      <c r="HR378" s="15"/>
      <c r="HS378" s="15"/>
      <c r="HT378" s="15"/>
    </row>
    <row r="379" spans="1:228" s="14" customFormat="1" ht="50.25" customHeight="1">
      <c r="A379" s="56">
        <v>367</v>
      </c>
      <c r="B379" s="64" t="s">
        <v>548</v>
      </c>
      <c r="C379" s="57" t="s">
        <v>430</v>
      </c>
      <c r="D379" s="65">
        <v>300</v>
      </c>
      <c r="E379" s="66" t="s">
        <v>333</v>
      </c>
      <c r="F379" s="67">
        <v>129.33</v>
      </c>
      <c r="G379" s="68"/>
      <c r="H379" s="61"/>
      <c r="I379" s="60" t="s">
        <v>39</v>
      </c>
      <c r="J379" s="62">
        <f t="shared" si="51"/>
        <v>1</v>
      </c>
      <c r="K379" s="63" t="s">
        <v>64</v>
      </c>
      <c r="L379" s="63" t="s">
        <v>7</v>
      </c>
      <c r="M379" s="45"/>
      <c r="N379" s="44"/>
      <c r="O379" s="44"/>
      <c r="P379" s="46"/>
      <c r="Q379" s="44"/>
      <c r="R379" s="44"/>
      <c r="S379" s="46"/>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7">
        <f t="shared" si="43"/>
        <v>38799</v>
      </c>
      <c r="BB379" s="48">
        <f t="shared" si="44"/>
        <v>38799</v>
      </c>
      <c r="BC379" s="43" t="str">
        <f t="shared" si="45"/>
        <v>INR  Thirty Eight Thousand Seven Hundred &amp; Ninety Nine  Only</v>
      </c>
      <c r="BD379" s="79">
        <v>111</v>
      </c>
      <c r="BE379" s="79">
        <f t="shared" si="52"/>
        <v>129.33</v>
      </c>
      <c r="BF379" s="79">
        <f t="shared" si="46"/>
        <v>33300</v>
      </c>
      <c r="BG379" s="79"/>
      <c r="HP379" s="15"/>
      <c r="HQ379" s="15"/>
      <c r="HR379" s="15"/>
      <c r="HS379" s="15"/>
      <c r="HT379" s="15"/>
    </row>
    <row r="380" spans="1:228" s="14" customFormat="1" ht="105" customHeight="1">
      <c r="A380" s="56">
        <v>368</v>
      </c>
      <c r="B380" s="64" t="s">
        <v>677</v>
      </c>
      <c r="C380" s="57" t="s">
        <v>431</v>
      </c>
      <c r="D380" s="65">
        <v>330</v>
      </c>
      <c r="E380" s="66" t="s">
        <v>455</v>
      </c>
      <c r="F380" s="67">
        <v>1505.36</v>
      </c>
      <c r="G380" s="68"/>
      <c r="H380" s="61"/>
      <c r="I380" s="60" t="s">
        <v>39</v>
      </c>
      <c r="J380" s="62">
        <f t="shared" si="51"/>
        <v>1</v>
      </c>
      <c r="K380" s="63" t="s">
        <v>64</v>
      </c>
      <c r="L380" s="63" t="s">
        <v>7</v>
      </c>
      <c r="M380" s="45"/>
      <c r="N380" s="44"/>
      <c r="O380" s="44"/>
      <c r="P380" s="46"/>
      <c r="Q380" s="44"/>
      <c r="R380" s="44"/>
      <c r="S380" s="46"/>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7">
        <f t="shared" si="43"/>
        <v>496768.8</v>
      </c>
      <c r="BB380" s="48">
        <f t="shared" si="44"/>
        <v>496768.8</v>
      </c>
      <c r="BC380" s="43" t="str">
        <f t="shared" si="45"/>
        <v>INR  Four Lakh Ninety Six Thousand Seven Hundred &amp; Sixty Eight  and Paise Eighty Only</v>
      </c>
      <c r="BD380" s="79">
        <v>1292</v>
      </c>
      <c r="BE380" s="79">
        <f t="shared" si="52"/>
        <v>1505.36</v>
      </c>
      <c r="BF380" s="79">
        <f t="shared" si="46"/>
        <v>426360</v>
      </c>
      <c r="BG380" s="79"/>
      <c r="HP380" s="15"/>
      <c r="HQ380" s="15"/>
      <c r="HR380" s="15"/>
      <c r="HS380" s="15"/>
      <c r="HT380" s="15"/>
    </row>
    <row r="381" spans="1:228" s="14" customFormat="1" ht="131.25" customHeight="1">
      <c r="A381" s="56">
        <v>369</v>
      </c>
      <c r="B381" s="64" t="s">
        <v>655</v>
      </c>
      <c r="C381" s="57" t="s">
        <v>432</v>
      </c>
      <c r="D381" s="65">
        <v>45</v>
      </c>
      <c r="E381" s="66" t="s">
        <v>455</v>
      </c>
      <c r="F381" s="67">
        <v>290.12</v>
      </c>
      <c r="G381" s="68"/>
      <c r="H381" s="61"/>
      <c r="I381" s="60" t="s">
        <v>39</v>
      </c>
      <c r="J381" s="62">
        <f t="shared" si="51"/>
        <v>1</v>
      </c>
      <c r="K381" s="63" t="s">
        <v>64</v>
      </c>
      <c r="L381" s="63" t="s">
        <v>7</v>
      </c>
      <c r="M381" s="45"/>
      <c r="N381" s="44"/>
      <c r="O381" s="44"/>
      <c r="P381" s="46"/>
      <c r="Q381" s="44"/>
      <c r="R381" s="44"/>
      <c r="S381" s="46"/>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7">
        <f t="shared" si="43"/>
        <v>13055.4</v>
      </c>
      <c r="BB381" s="48">
        <f t="shared" si="44"/>
        <v>13055.4</v>
      </c>
      <c r="BC381" s="43" t="str">
        <f t="shared" si="45"/>
        <v>INR  Thirteen Thousand  &amp;Fifty Five  and Paise Forty Only</v>
      </c>
      <c r="BD381" s="79">
        <v>249</v>
      </c>
      <c r="BE381" s="79">
        <f t="shared" si="52"/>
        <v>290.12</v>
      </c>
      <c r="BF381" s="79">
        <f t="shared" si="46"/>
        <v>11205</v>
      </c>
      <c r="BG381" s="79"/>
      <c r="HP381" s="15"/>
      <c r="HQ381" s="15"/>
      <c r="HR381" s="15"/>
      <c r="HS381" s="15"/>
      <c r="HT381" s="15"/>
    </row>
    <row r="382" spans="1:228" s="14" customFormat="1" ht="129.75" customHeight="1">
      <c r="A382" s="56">
        <v>370</v>
      </c>
      <c r="B382" s="64" t="s">
        <v>551</v>
      </c>
      <c r="C382" s="57" t="s">
        <v>433</v>
      </c>
      <c r="D382" s="65">
        <v>55</v>
      </c>
      <c r="E382" s="66" t="s">
        <v>455</v>
      </c>
      <c r="F382" s="67">
        <v>1092.9</v>
      </c>
      <c r="G382" s="68"/>
      <c r="H382" s="61"/>
      <c r="I382" s="60" t="s">
        <v>39</v>
      </c>
      <c r="J382" s="62">
        <f t="shared" si="51"/>
        <v>1</v>
      </c>
      <c r="K382" s="63" t="s">
        <v>64</v>
      </c>
      <c r="L382" s="63" t="s">
        <v>7</v>
      </c>
      <c r="M382" s="45"/>
      <c r="N382" s="44"/>
      <c r="O382" s="44"/>
      <c r="P382" s="46"/>
      <c r="Q382" s="44"/>
      <c r="R382" s="44"/>
      <c r="S382" s="46"/>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7">
        <f t="shared" si="43"/>
        <v>60109.5</v>
      </c>
      <c r="BB382" s="48">
        <f t="shared" si="44"/>
        <v>60109.5</v>
      </c>
      <c r="BC382" s="43" t="str">
        <f t="shared" si="45"/>
        <v>INR  Sixty Thousand One Hundred &amp; Nine  and Paise Fifty Only</v>
      </c>
      <c r="BD382" s="79">
        <v>938</v>
      </c>
      <c r="BE382" s="79">
        <f t="shared" si="52"/>
        <v>1092.9</v>
      </c>
      <c r="BF382" s="79">
        <f t="shared" si="46"/>
        <v>51590</v>
      </c>
      <c r="BG382" s="79"/>
      <c r="HP382" s="15"/>
      <c r="HQ382" s="15"/>
      <c r="HR382" s="15"/>
      <c r="HS382" s="15"/>
      <c r="HT382" s="15"/>
    </row>
    <row r="383" spans="1:228" s="14" customFormat="1" ht="36" customHeight="1">
      <c r="A383" s="56">
        <v>371</v>
      </c>
      <c r="B383" s="64" t="s">
        <v>454</v>
      </c>
      <c r="C383" s="57" t="s">
        <v>434</v>
      </c>
      <c r="D383" s="65">
        <v>95</v>
      </c>
      <c r="E383" s="66" t="s">
        <v>253</v>
      </c>
      <c r="F383" s="67">
        <v>450.91</v>
      </c>
      <c r="G383" s="68"/>
      <c r="H383" s="61"/>
      <c r="I383" s="60" t="s">
        <v>39</v>
      </c>
      <c r="J383" s="62">
        <f aca="true" t="shared" si="53" ref="J383:J388">IF(I383="Less(-)",-1,1)</f>
        <v>1</v>
      </c>
      <c r="K383" s="63" t="s">
        <v>64</v>
      </c>
      <c r="L383" s="63" t="s">
        <v>7</v>
      </c>
      <c r="M383" s="45"/>
      <c r="N383" s="44"/>
      <c r="O383" s="44"/>
      <c r="P383" s="46"/>
      <c r="Q383" s="44"/>
      <c r="R383" s="44"/>
      <c r="S383" s="46"/>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7">
        <f t="shared" si="43"/>
        <v>42836.45</v>
      </c>
      <c r="BB383" s="48">
        <f t="shared" si="44"/>
        <v>42836.45</v>
      </c>
      <c r="BC383" s="43" t="str">
        <f t="shared" si="45"/>
        <v>INR  Forty Two Thousand Eight Hundred &amp; Thirty Six  and Paise Forty Five Only</v>
      </c>
      <c r="BD383" s="79">
        <v>387</v>
      </c>
      <c r="BE383" s="79">
        <f t="shared" si="52"/>
        <v>450.91</v>
      </c>
      <c r="BF383" s="79">
        <f t="shared" si="46"/>
        <v>36765</v>
      </c>
      <c r="BG383" s="79"/>
      <c r="HP383" s="15"/>
      <c r="HQ383" s="15"/>
      <c r="HR383" s="15"/>
      <c r="HS383" s="15"/>
      <c r="HT383" s="15"/>
    </row>
    <row r="384" spans="1:228" s="14" customFormat="1" ht="90.75" customHeight="1">
      <c r="A384" s="56">
        <v>372</v>
      </c>
      <c r="B384" s="64" t="s">
        <v>678</v>
      </c>
      <c r="C384" s="57" t="s">
        <v>435</v>
      </c>
      <c r="D384" s="65">
        <v>18</v>
      </c>
      <c r="E384" s="66" t="s">
        <v>253</v>
      </c>
      <c r="F384" s="67">
        <v>287.79</v>
      </c>
      <c r="G384" s="68"/>
      <c r="H384" s="61"/>
      <c r="I384" s="60" t="s">
        <v>39</v>
      </c>
      <c r="J384" s="62">
        <f t="shared" si="53"/>
        <v>1</v>
      </c>
      <c r="K384" s="63" t="s">
        <v>64</v>
      </c>
      <c r="L384" s="63" t="s">
        <v>7</v>
      </c>
      <c r="M384" s="45"/>
      <c r="N384" s="44"/>
      <c r="O384" s="44"/>
      <c r="P384" s="46"/>
      <c r="Q384" s="44"/>
      <c r="R384" s="44"/>
      <c r="S384" s="46"/>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7">
        <f t="shared" si="43"/>
        <v>5180.22</v>
      </c>
      <c r="BB384" s="48">
        <f t="shared" si="44"/>
        <v>5180.22</v>
      </c>
      <c r="BC384" s="43" t="str">
        <f t="shared" si="45"/>
        <v>INR  Five Thousand One Hundred &amp; Eighty  and Paise Twenty Two Only</v>
      </c>
      <c r="BD384" s="79">
        <v>247</v>
      </c>
      <c r="BE384" s="79">
        <f t="shared" si="52"/>
        <v>287.79</v>
      </c>
      <c r="BF384" s="79">
        <f t="shared" si="46"/>
        <v>4446</v>
      </c>
      <c r="BG384" s="79"/>
      <c r="HP384" s="15"/>
      <c r="HQ384" s="15"/>
      <c r="HR384" s="15"/>
      <c r="HS384" s="15"/>
      <c r="HT384" s="15"/>
    </row>
    <row r="385" spans="1:228" s="14" customFormat="1" ht="51" customHeight="1">
      <c r="A385" s="56">
        <v>373</v>
      </c>
      <c r="B385" s="64" t="s">
        <v>453</v>
      </c>
      <c r="C385" s="57" t="s">
        <v>436</v>
      </c>
      <c r="D385" s="65">
        <v>95</v>
      </c>
      <c r="E385" s="66" t="s">
        <v>253</v>
      </c>
      <c r="F385" s="67">
        <v>116.51</v>
      </c>
      <c r="G385" s="68"/>
      <c r="H385" s="61"/>
      <c r="I385" s="60" t="s">
        <v>39</v>
      </c>
      <c r="J385" s="62">
        <f t="shared" si="53"/>
        <v>1</v>
      </c>
      <c r="K385" s="63" t="s">
        <v>64</v>
      </c>
      <c r="L385" s="63" t="s">
        <v>7</v>
      </c>
      <c r="M385" s="45"/>
      <c r="N385" s="44"/>
      <c r="O385" s="44"/>
      <c r="P385" s="46"/>
      <c r="Q385" s="44"/>
      <c r="R385" s="44"/>
      <c r="S385" s="46"/>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7">
        <f t="shared" si="43"/>
        <v>11068.45</v>
      </c>
      <c r="BB385" s="48">
        <f t="shared" si="44"/>
        <v>11068.45</v>
      </c>
      <c r="BC385" s="43" t="str">
        <f t="shared" si="45"/>
        <v>INR  Eleven Thousand  &amp;Sixty Eight  and Paise Forty Five Only</v>
      </c>
      <c r="BD385" s="79">
        <v>100</v>
      </c>
      <c r="BE385" s="79">
        <f t="shared" si="52"/>
        <v>116.51</v>
      </c>
      <c r="BF385" s="79">
        <f t="shared" si="46"/>
        <v>9500</v>
      </c>
      <c r="BG385" s="79"/>
      <c r="HP385" s="15"/>
      <c r="HQ385" s="15"/>
      <c r="HR385" s="15"/>
      <c r="HS385" s="15"/>
      <c r="HT385" s="15"/>
    </row>
    <row r="386" spans="1:228" s="14" customFormat="1" ht="128.25" customHeight="1">
      <c r="A386" s="56">
        <v>374</v>
      </c>
      <c r="B386" s="64" t="s">
        <v>679</v>
      </c>
      <c r="C386" s="57" t="s">
        <v>437</v>
      </c>
      <c r="D386" s="65">
        <v>18</v>
      </c>
      <c r="E386" s="66" t="s">
        <v>254</v>
      </c>
      <c r="F386" s="67">
        <v>841.23</v>
      </c>
      <c r="G386" s="68"/>
      <c r="H386" s="61"/>
      <c r="I386" s="60" t="s">
        <v>39</v>
      </c>
      <c r="J386" s="62">
        <f t="shared" si="53"/>
        <v>1</v>
      </c>
      <c r="K386" s="63" t="s">
        <v>64</v>
      </c>
      <c r="L386" s="63" t="s">
        <v>7</v>
      </c>
      <c r="M386" s="45"/>
      <c r="N386" s="44"/>
      <c r="O386" s="44"/>
      <c r="P386" s="46"/>
      <c r="Q386" s="44"/>
      <c r="R386" s="44"/>
      <c r="S386" s="46"/>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7">
        <f t="shared" si="43"/>
        <v>15142.14</v>
      </c>
      <c r="BB386" s="48">
        <f t="shared" si="44"/>
        <v>15142.14</v>
      </c>
      <c r="BC386" s="43" t="str">
        <f t="shared" si="45"/>
        <v>INR  Fifteen Thousand One Hundred &amp; Forty Two  and Paise Fourteen Only</v>
      </c>
      <c r="BD386" s="79">
        <v>722</v>
      </c>
      <c r="BE386" s="79">
        <f t="shared" si="52"/>
        <v>841.23</v>
      </c>
      <c r="BF386" s="79">
        <f t="shared" si="46"/>
        <v>12996</v>
      </c>
      <c r="BG386" s="79"/>
      <c r="HP386" s="15"/>
      <c r="HQ386" s="15"/>
      <c r="HR386" s="15"/>
      <c r="HS386" s="15"/>
      <c r="HT386" s="15"/>
    </row>
    <row r="387" spans="1:228" s="14" customFormat="1" ht="129" customHeight="1">
      <c r="A387" s="56">
        <v>375</v>
      </c>
      <c r="B387" s="64" t="s">
        <v>553</v>
      </c>
      <c r="C387" s="57" t="s">
        <v>438</v>
      </c>
      <c r="D387" s="65">
        <v>18</v>
      </c>
      <c r="E387" s="66" t="s">
        <v>253</v>
      </c>
      <c r="F387" s="67">
        <v>533.63</v>
      </c>
      <c r="G387" s="68"/>
      <c r="H387" s="61"/>
      <c r="I387" s="60" t="s">
        <v>39</v>
      </c>
      <c r="J387" s="62">
        <f t="shared" si="53"/>
        <v>1</v>
      </c>
      <c r="K387" s="63" t="s">
        <v>64</v>
      </c>
      <c r="L387" s="63" t="s">
        <v>7</v>
      </c>
      <c r="M387" s="45"/>
      <c r="N387" s="44"/>
      <c r="O387" s="44"/>
      <c r="P387" s="46"/>
      <c r="Q387" s="44"/>
      <c r="R387" s="44"/>
      <c r="S387" s="46"/>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7">
        <f t="shared" si="43"/>
        <v>9605.34</v>
      </c>
      <c r="BB387" s="48">
        <f t="shared" si="44"/>
        <v>9605.34</v>
      </c>
      <c r="BC387" s="43" t="str">
        <f t="shared" si="45"/>
        <v>INR  Nine Thousand Six Hundred &amp; Five  and Paise Thirty Four Only</v>
      </c>
      <c r="BD387" s="79">
        <v>458</v>
      </c>
      <c r="BE387" s="79">
        <f t="shared" si="52"/>
        <v>533.63</v>
      </c>
      <c r="BF387" s="79">
        <f t="shared" si="46"/>
        <v>8244</v>
      </c>
      <c r="BG387" s="79"/>
      <c r="HP387" s="15"/>
      <c r="HQ387" s="15"/>
      <c r="HR387" s="15"/>
      <c r="HS387" s="15"/>
      <c r="HT387" s="15"/>
    </row>
    <row r="388" spans="1:228" s="14" customFormat="1" ht="60.75" customHeight="1">
      <c r="A388" s="56">
        <v>376</v>
      </c>
      <c r="B388" s="64" t="s">
        <v>554</v>
      </c>
      <c r="C388" s="57" t="s">
        <v>439</v>
      </c>
      <c r="D388" s="65">
        <v>6</v>
      </c>
      <c r="E388" s="66" t="s">
        <v>254</v>
      </c>
      <c r="F388" s="67">
        <v>1595.07</v>
      </c>
      <c r="G388" s="68"/>
      <c r="H388" s="61"/>
      <c r="I388" s="60" t="s">
        <v>39</v>
      </c>
      <c r="J388" s="62">
        <f t="shared" si="53"/>
        <v>1</v>
      </c>
      <c r="K388" s="63" t="s">
        <v>64</v>
      </c>
      <c r="L388" s="63" t="s">
        <v>7</v>
      </c>
      <c r="M388" s="45"/>
      <c r="N388" s="44"/>
      <c r="O388" s="44"/>
      <c r="P388" s="46"/>
      <c r="Q388" s="44"/>
      <c r="R388" s="44"/>
      <c r="S388" s="46"/>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7">
        <f t="shared" si="43"/>
        <v>9570.42</v>
      </c>
      <c r="BB388" s="48">
        <f t="shared" si="44"/>
        <v>9570.42</v>
      </c>
      <c r="BC388" s="43" t="str">
        <f t="shared" si="45"/>
        <v>INR  Nine Thousand Five Hundred &amp; Seventy  and Paise Forty Two Only</v>
      </c>
      <c r="BD388" s="79">
        <v>1369</v>
      </c>
      <c r="BE388" s="79">
        <f t="shared" si="52"/>
        <v>1595.07</v>
      </c>
      <c r="BF388" s="79">
        <f t="shared" si="46"/>
        <v>8214</v>
      </c>
      <c r="BG388" s="79"/>
      <c r="HP388" s="15"/>
      <c r="HQ388" s="15"/>
      <c r="HR388" s="15"/>
      <c r="HS388" s="15"/>
      <c r="HT388" s="15"/>
    </row>
    <row r="389" spans="1:228" s="14" customFormat="1" ht="60.75" customHeight="1">
      <c r="A389" s="56">
        <v>377</v>
      </c>
      <c r="B389" s="64" t="s">
        <v>555</v>
      </c>
      <c r="C389" s="57" t="s">
        <v>440</v>
      </c>
      <c r="D389" s="65">
        <v>3</v>
      </c>
      <c r="E389" s="66" t="s">
        <v>252</v>
      </c>
      <c r="F389" s="67">
        <v>181.76</v>
      </c>
      <c r="G389" s="68"/>
      <c r="H389" s="61"/>
      <c r="I389" s="60" t="s">
        <v>39</v>
      </c>
      <c r="J389" s="62">
        <f aca="true" t="shared" si="54" ref="J389:J397">IF(I389="Less(-)",-1,1)</f>
        <v>1</v>
      </c>
      <c r="K389" s="63" t="s">
        <v>64</v>
      </c>
      <c r="L389" s="63" t="s">
        <v>7</v>
      </c>
      <c r="M389" s="45"/>
      <c r="N389" s="44"/>
      <c r="O389" s="44"/>
      <c r="P389" s="46"/>
      <c r="Q389" s="44"/>
      <c r="R389" s="44"/>
      <c r="S389" s="46"/>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7">
        <f t="shared" si="43"/>
        <v>545.28</v>
      </c>
      <c r="BB389" s="48">
        <f t="shared" si="44"/>
        <v>545.28</v>
      </c>
      <c r="BC389" s="43" t="str">
        <f t="shared" si="45"/>
        <v>INR  Five Hundred &amp; Forty Five  and Paise Twenty Eight Only</v>
      </c>
      <c r="BD389" s="79">
        <v>156</v>
      </c>
      <c r="BE389" s="79">
        <f t="shared" si="52"/>
        <v>181.76</v>
      </c>
      <c r="BF389" s="79">
        <f t="shared" si="46"/>
        <v>468</v>
      </c>
      <c r="BG389" s="79"/>
      <c r="HP389" s="15"/>
      <c r="HQ389" s="15"/>
      <c r="HR389" s="15"/>
      <c r="HS389" s="15"/>
      <c r="HT389" s="15"/>
    </row>
    <row r="390" spans="1:228" s="14" customFormat="1" ht="60.75" customHeight="1">
      <c r="A390" s="56">
        <v>378</v>
      </c>
      <c r="B390" s="64" t="s">
        <v>690</v>
      </c>
      <c r="C390" s="57" t="s">
        <v>441</v>
      </c>
      <c r="D390" s="65">
        <v>6</v>
      </c>
      <c r="E390" s="66" t="s">
        <v>556</v>
      </c>
      <c r="F390" s="67">
        <v>303</v>
      </c>
      <c r="G390" s="68"/>
      <c r="H390" s="61"/>
      <c r="I390" s="60" t="s">
        <v>39</v>
      </c>
      <c r="J390" s="62">
        <f t="shared" si="54"/>
        <v>1</v>
      </c>
      <c r="K390" s="63" t="s">
        <v>64</v>
      </c>
      <c r="L390" s="63" t="s">
        <v>7</v>
      </c>
      <c r="M390" s="45"/>
      <c r="N390" s="44"/>
      <c r="O390" s="44"/>
      <c r="P390" s="46"/>
      <c r="Q390" s="44"/>
      <c r="R390" s="44"/>
      <c r="S390" s="46"/>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7">
        <f t="shared" si="43"/>
        <v>1818</v>
      </c>
      <c r="BB390" s="48">
        <f t="shared" si="44"/>
        <v>1818</v>
      </c>
      <c r="BC390" s="43" t="str">
        <f t="shared" si="45"/>
        <v>INR  One Thousand Eight Hundred &amp; Eighteen  Only</v>
      </c>
      <c r="BD390" s="79">
        <v>300</v>
      </c>
      <c r="BE390" s="79">
        <f>ROUND(BD390*1.01,2)</f>
        <v>303</v>
      </c>
      <c r="BF390" s="79">
        <f t="shared" si="46"/>
        <v>1800</v>
      </c>
      <c r="BG390" s="79"/>
      <c r="HP390" s="15"/>
      <c r="HQ390" s="15"/>
      <c r="HR390" s="15"/>
      <c r="HS390" s="15"/>
      <c r="HT390" s="15"/>
    </row>
    <row r="391" spans="1:228" s="14" customFormat="1" ht="51.75" customHeight="1">
      <c r="A391" s="56">
        <v>379</v>
      </c>
      <c r="B391" s="64" t="s">
        <v>557</v>
      </c>
      <c r="C391" s="57" t="s">
        <v>442</v>
      </c>
      <c r="D391" s="65">
        <v>27</v>
      </c>
      <c r="E391" s="66" t="s">
        <v>254</v>
      </c>
      <c r="F391" s="67">
        <v>413.09</v>
      </c>
      <c r="G391" s="68"/>
      <c r="H391" s="61"/>
      <c r="I391" s="60" t="s">
        <v>39</v>
      </c>
      <c r="J391" s="62">
        <f t="shared" si="54"/>
        <v>1</v>
      </c>
      <c r="K391" s="63" t="s">
        <v>64</v>
      </c>
      <c r="L391" s="63" t="s">
        <v>7</v>
      </c>
      <c r="M391" s="45"/>
      <c r="N391" s="44"/>
      <c r="O391" s="44"/>
      <c r="P391" s="46"/>
      <c r="Q391" s="44"/>
      <c r="R391" s="44"/>
      <c r="S391" s="46"/>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7">
        <f t="shared" si="43"/>
        <v>11153.43</v>
      </c>
      <c r="BB391" s="48">
        <f t="shared" si="44"/>
        <v>11153.43</v>
      </c>
      <c r="BC391" s="43" t="str">
        <f t="shared" si="45"/>
        <v>INR  Eleven Thousand One Hundred &amp; Fifty Three  and Paise Forty Three Only</v>
      </c>
      <c r="BD391" s="79">
        <v>409</v>
      </c>
      <c r="BE391" s="79">
        <f aca="true" t="shared" si="55" ref="BE391:BE397">ROUND(BD391*1.01,2)</f>
        <v>413.09</v>
      </c>
      <c r="BF391" s="79">
        <f t="shared" si="46"/>
        <v>11043</v>
      </c>
      <c r="BG391" s="79"/>
      <c r="HP391" s="15"/>
      <c r="HQ391" s="15"/>
      <c r="HR391" s="15"/>
      <c r="HS391" s="15"/>
      <c r="HT391" s="15"/>
    </row>
    <row r="392" spans="1:228" s="14" customFormat="1" ht="45.75" customHeight="1">
      <c r="A392" s="56">
        <v>380</v>
      </c>
      <c r="B392" s="64" t="s">
        <v>680</v>
      </c>
      <c r="C392" s="57" t="s">
        <v>443</v>
      </c>
      <c r="D392" s="65">
        <v>95</v>
      </c>
      <c r="E392" s="66" t="s">
        <v>254</v>
      </c>
      <c r="F392" s="67">
        <v>831.23</v>
      </c>
      <c r="G392" s="68"/>
      <c r="H392" s="61"/>
      <c r="I392" s="60" t="s">
        <v>39</v>
      </c>
      <c r="J392" s="62">
        <f t="shared" si="54"/>
        <v>1</v>
      </c>
      <c r="K392" s="63" t="s">
        <v>64</v>
      </c>
      <c r="L392" s="63" t="s">
        <v>7</v>
      </c>
      <c r="M392" s="45"/>
      <c r="N392" s="44"/>
      <c r="O392" s="44"/>
      <c r="P392" s="46"/>
      <c r="Q392" s="44"/>
      <c r="R392" s="44"/>
      <c r="S392" s="46"/>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7">
        <f t="shared" si="43"/>
        <v>78966.85</v>
      </c>
      <c r="BB392" s="48">
        <f t="shared" si="44"/>
        <v>78966.85</v>
      </c>
      <c r="BC392" s="43" t="str">
        <f t="shared" si="45"/>
        <v>INR  Seventy Eight Thousand Nine Hundred &amp; Sixty Six  and Paise Eighty Five Only</v>
      </c>
      <c r="BD392" s="79">
        <v>823</v>
      </c>
      <c r="BE392" s="79">
        <f t="shared" si="55"/>
        <v>831.23</v>
      </c>
      <c r="BF392" s="79">
        <f t="shared" si="46"/>
        <v>78185</v>
      </c>
      <c r="BG392" s="79"/>
      <c r="HP392" s="15"/>
      <c r="HQ392" s="15"/>
      <c r="HR392" s="15"/>
      <c r="HS392" s="15"/>
      <c r="HT392" s="15"/>
    </row>
    <row r="393" spans="1:228" s="14" customFormat="1" ht="49.5" customHeight="1">
      <c r="A393" s="56">
        <v>381</v>
      </c>
      <c r="B393" s="64" t="s">
        <v>456</v>
      </c>
      <c r="C393" s="57" t="s">
        <v>444</v>
      </c>
      <c r="D393" s="65">
        <v>56</v>
      </c>
      <c r="E393" s="66" t="s">
        <v>253</v>
      </c>
      <c r="F393" s="67">
        <v>2232.1</v>
      </c>
      <c r="G393" s="68"/>
      <c r="H393" s="61"/>
      <c r="I393" s="60" t="s">
        <v>39</v>
      </c>
      <c r="J393" s="62">
        <f t="shared" si="54"/>
        <v>1</v>
      </c>
      <c r="K393" s="63" t="s">
        <v>64</v>
      </c>
      <c r="L393" s="63" t="s">
        <v>7</v>
      </c>
      <c r="M393" s="45"/>
      <c r="N393" s="44"/>
      <c r="O393" s="44"/>
      <c r="P393" s="46"/>
      <c r="Q393" s="44"/>
      <c r="R393" s="44"/>
      <c r="S393" s="46"/>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7">
        <f t="shared" si="43"/>
        <v>124997.6</v>
      </c>
      <c r="BB393" s="48">
        <f t="shared" si="44"/>
        <v>124997.6</v>
      </c>
      <c r="BC393" s="43" t="str">
        <f t="shared" si="45"/>
        <v>INR  One Lakh Twenty Four Thousand Nine Hundred &amp; Ninety Seven  and Paise Sixty Only</v>
      </c>
      <c r="BD393" s="79">
        <v>2210</v>
      </c>
      <c r="BE393" s="79">
        <f t="shared" si="55"/>
        <v>2232.1</v>
      </c>
      <c r="BF393" s="79">
        <f t="shared" si="46"/>
        <v>123760</v>
      </c>
      <c r="BG393" s="79"/>
      <c r="HP393" s="15"/>
      <c r="HQ393" s="15"/>
      <c r="HR393" s="15"/>
      <c r="HS393" s="15"/>
      <c r="HT393" s="15"/>
    </row>
    <row r="394" spans="1:228" s="14" customFormat="1" ht="33.75" customHeight="1">
      <c r="A394" s="56">
        <v>382</v>
      </c>
      <c r="B394" s="64" t="s">
        <v>681</v>
      </c>
      <c r="C394" s="57" t="s">
        <v>445</v>
      </c>
      <c r="D394" s="65">
        <v>18</v>
      </c>
      <c r="E394" s="66" t="s">
        <v>253</v>
      </c>
      <c r="F394" s="67">
        <v>1720.03</v>
      </c>
      <c r="G394" s="68"/>
      <c r="H394" s="61"/>
      <c r="I394" s="60" t="s">
        <v>39</v>
      </c>
      <c r="J394" s="62">
        <f t="shared" si="54"/>
        <v>1</v>
      </c>
      <c r="K394" s="63" t="s">
        <v>64</v>
      </c>
      <c r="L394" s="63" t="s">
        <v>7</v>
      </c>
      <c r="M394" s="45"/>
      <c r="N394" s="44"/>
      <c r="O394" s="44"/>
      <c r="P394" s="46"/>
      <c r="Q394" s="44"/>
      <c r="R394" s="44"/>
      <c r="S394" s="46"/>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7">
        <f t="shared" si="43"/>
        <v>30960.54</v>
      </c>
      <c r="BB394" s="48">
        <f t="shared" si="44"/>
        <v>30960.54</v>
      </c>
      <c r="BC394" s="43" t="str">
        <f t="shared" si="45"/>
        <v>INR  Thirty Thousand Nine Hundred &amp; Sixty  and Paise Fifty Four Only</v>
      </c>
      <c r="BD394" s="79">
        <v>1703</v>
      </c>
      <c r="BE394" s="79">
        <f t="shared" si="55"/>
        <v>1720.03</v>
      </c>
      <c r="BF394" s="79">
        <f t="shared" si="46"/>
        <v>30654</v>
      </c>
      <c r="BG394" s="79"/>
      <c r="HP394" s="15"/>
      <c r="HQ394" s="15"/>
      <c r="HR394" s="15"/>
      <c r="HS394" s="15"/>
      <c r="HT394" s="15"/>
    </row>
    <row r="395" spans="1:228" s="14" customFormat="1" ht="33" customHeight="1">
      <c r="A395" s="56">
        <v>383</v>
      </c>
      <c r="B395" s="64" t="s">
        <v>559</v>
      </c>
      <c r="C395" s="57" t="s">
        <v>446</v>
      </c>
      <c r="D395" s="65">
        <v>24</v>
      </c>
      <c r="E395" s="66" t="s">
        <v>332</v>
      </c>
      <c r="F395" s="67">
        <v>181.8</v>
      </c>
      <c r="G395" s="68"/>
      <c r="H395" s="61"/>
      <c r="I395" s="60" t="s">
        <v>39</v>
      </c>
      <c r="J395" s="62">
        <f t="shared" si="54"/>
        <v>1</v>
      </c>
      <c r="K395" s="63" t="s">
        <v>64</v>
      </c>
      <c r="L395" s="63" t="s">
        <v>7</v>
      </c>
      <c r="M395" s="45"/>
      <c r="N395" s="44"/>
      <c r="O395" s="44"/>
      <c r="P395" s="46"/>
      <c r="Q395" s="44"/>
      <c r="R395" s="44"/>
      <c r="S395" s="46"/>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7">
        <f t="shared" si="43"/>
        <v>4363.2</v>
      </c>
      <c r="BB395" s="48">
        <f t="shared" si="44"/>
        <v>4363.2</v>
      </c>
      <c r="BC395" s="43" t="str">
        <f t="shared" si="45"/>
        <v>INR  Four Thousand Three Hundred &amp; Sixty Three  and Paise Twenty Only</v>
      </c>
      <c r="BD395" s="79">
        <v>180</v>
      </c>
      <c r="BE395" s="79">
        <f t="shared" si="55"/>
        <v>181.8</v>
      </c>
      <c r="BF395" s="79">
        <f t="shared" si="46"/>
        <v>4320</v>
      </c>
      <c r="BG395" s="79"/>
      <c r="HP395" s="15"/>
      <c r="HQ395" s="15"/>
      <c r="HR395" s="15"/>
      <c r="HS395" s="15"/>
      <c r="HT395" s="15"/>
    </row>
    <row r="396" spans="1:228" s="14" customFormat="1" ht="72.75" customHeight="1">
      <c r="A396" s="56">
        <v>384</v>
      </c>
      <c r="B396" s="64" t="s">
        <v>560</v>
      </c>
      <c r="C396" s="57" t="s">
        <v>691</v>
      </c>
      <c r="D396" s="65">
        <v>80</v>
      </c>
      <c r="E396" s="66" t="s">
        <v>556</v>
      </c>
      <c r="F396" s="67">
        <v>151.5</v>
      </c>
      <c r="G396" s="68"/>
      <c r="H396" s="61"/>
      <c r="I396" s="60" t="s">
        <v>39</v>
      </c>
      <c r="J396" s="62">
        <f t="shared" si="54"/>
        <v>1</v>
      </c>
      <c r="K396" s="63" t="s">
        <v>64</v>
      </c>
      <c r="L396" s="63" t="s">
        <v>7</v>
      </c>
      <c r="M396" s="45"/>
      <c r="N396" s="44"/>
      <c r="O396" s="44"/>
      <c r="P396" s="46"/>
      <c r="Q396" s="44"/>
      <c r="R396" s="44"/>
      <c r="S396" s="46"/>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7">
        <f t="shared" si="43"/>
        <v>12120</v>
      </c>
      <c r="BB396" s="48">
        <f t="shared" si="44"/>
        <v>12120</v>
      </c>
      <c r="BC396" s="43" t="str">
        <f t="shared" si="45"/>
        <v>INR  Twelve Thousand One Hundred &amp; Twenty  Only</v>
      </c>
      <c r="BD396" s="79">
        <v>150</v>
      </c>
      <c r="BE396" s="79">
        <f t="shared" si="55"/>
        <v>151.5</v>
      </c>
      <c r="BF396" s="79">
        <f t="shared" si="46"/>
        <v>12000</v>
      </c>
      <c r="BG396" s="79"/>
      <c r="HP396" s="15"/>
      <c r="HQ396" s="15"/>
      <c r="HR396" s="15"/>
      <c r="HS396" s="15"/>
      <c r="HT396" s="15"/>
    </row>
    <row r="397" spans="1:228" s="14" customFormat="1" ht="48.75" customHeight="1">
      <c r="A397" s="56">
        <v>385</v>
      </c>
      <c r="B397" s="64" t="s">
        <v>561</v>
      </c>
      <c r="C397" s="57" t="s">
        <v>692</v>
      </c>
      <c r="D397" s="65">
        <v>18</v>
      </c>
      <c r="E397" s="66" t="s">
        <v>254</v>
      </c>
      <c r="F397" s="67">
        <v>2138.17</v>
      </c>
      <c r="G397" s="68"/>
      <c r="H397" s="61"/>
      <c r="I397" s="60" t="s">
        <v>39</v>
      </c>
      <c r="J397" s="62">
        <f t="shared" si="54"/>
        <v>1</v>
      </c>
      <c r="K397" s="63" t="s">
        <v>64</v>
      </c>
      <c r="L397" s="63" t="s">
        <v>7</v>
      </c>
      <c r="M397" s="45"/>
      <c r="N397" s="44"/>
      <c r="O397" s="44"/>
      <c r="P397" s="46"/>
      <c r="Q397" s="44"/>
      <c r="R397" s="44"/>
      <c r="S397" s="46"/>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7">
        <f t="shared" si="43"/>
        <v>38487.06</v>
      </c>
      <c r="BB397" s="48">
        <f t="shared" si="44"/>
        <v>38487.06</v>
      </c>
      <c r="BC397" s="43" t="str">
        <f t="shared" si="45"/>
        <v>INR  Thirty Eight Thousand Four Hundred &amp; Eighty Seven  and Paise Six Only</v>
      </c>
      <c r="BD397" s="79">
        <v>2117</v>
      </c>
      <c r="BE397" s="79">
        <f t="shared" si="55"/>
        <v>2138.17</v>
      </c>
      <c r="BF397" s="79">
        <f t="shared" si="46"/>
        <v>38106</v>
      </c>
      <c r="BG397" s="79"/>
      <c r="HP397" s="15"/>
      <c r="HQ397" s="15"/>
      <c r="HR397" s="15"/>
      <c r="HS397" s="15"/>
      <c r="HT397" s="15"/>
    </row>
    <row r="398" spans="1:228" s="14" customFormat="1" ht="47.25" customHeight="1">
      <c r="A398" s="25" t="s">
        <v>62</v>
      </c>
      <c r="B398" s="24"/>
      <c r="C398" s="26"/>
      <c r="D398" s="85"/>
      <c r="E398" s="26"/>
      <c r="F398" s="26"/>
      <c r="G398" s="26"/>
      <c r="H398" s="27"/>
      <c r="I398" s="27"/>
      <c r="J398" s="27"/>
      <c r="K398" s="27"/>
      <c r="L398" s="28"/>
      <c r="BA398" s="76">
        <f>SUM(BA13:BA397)</f>
        <v>24163316.01</v>
      </c>
      <c r="BB398" s="37">
        <f>SUM(BB13:BB397)</f>
        <v>24163316.01</v>
      </c>
      <c r="BC398" s="23" t="str">
        <f>SpellNumber($E$2,BB398)</f>
        <v>INR  Two Crore Forty One Lakh Sixty Three Thousand Three Hundred &amp; Sixteen  and Paise One Only</v>
      </c>
      <c r="BD398" s="79">
        <f>24163316-BA398</f>
        <v>-0.01</v>
      </c>
      <c r="BE398" s="53"/>
      <c r="BG398" s="53"/>
      <c r="HP398" s="15">
        <v>4</v>
      </c>
      <c r="HQ398" s="15" t="s">
        <v>41</v>
      </c>
      <c r="HR398" s="15" t="s">
        <v>61</v>
      </c>
      <c r="HS398" s="15">
        <v>10</v>
      </c>
      <c r="HT398" s="15" t="s">
        <v>38</v>
      </c>
    </row>
    <row r="399" spans="1:228" s="14" customFormat="1" ht="33.75" customHeight="1">
      <c r="A399" s="25" t="s">
        <v>66</v>
      </c>
      <c r="B399" s="24"/>
      <c r="C399" s="51"/>
      <c r="D399" s="74"/>
      <c r="E399" s="29" t="s">
        <v>69</v>
      </c>
      <c r="F399" s="35"/>
      <c r="G399" s="30"/>
      <c r="H399" s="16"/>
      <c r="I399" s="16"/>
      <c r="J399" s="16"/>
      <c r="K399" s="31"/>
      <c r="L399" s="32"/>
      <c r="M399" s="33"/>
      <c r="BA399" s="75">
        <f>IF(ISBLANK(F399),0,IF(E399="Excess (+)",ROUND(BA398+(BA398*F399),2),IF(E399="Less (-)",ROUND(BA398+(BA398*F399*(-1)),2),IF(E399="At Par",BA398,0))))</f>
        <v>0</v>
      </c>
      <c r="BB399" s="36">
        <f>ROUND(BA399,0)</f>
        <v>0</v>
      </c>
      <c r="BC399" s="23" t="str">
        <f>SpellNumber($E$2,BA399)</f>
        <v>INR Zero Only</v>
      </c>
      <c r="BD399" s="1"/>
      <c r="HP399" s="17"/>
      <c r="HQ399" s="17"/>
      <c r="HR399" s="17"/>
      <c r="HS399" s="17"/>
      <c r="HT399" s="17"/>
    </row>
    <row r="400" spans="1:228" s="14" customFormat="1" ht="41.25" customHeight="1">
      <c r="A400" s="25" t="s">
        <v>65</v>
      </c>
      <c r="B400" s="24"/>
      <c r="C400" s="90" t="str">
        <f>SpellNumber($E$2,BA399)</f>
        <v>INR Zero Only</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c r="BB400" s="90"/>
      <c r="BC400" s="91"/>
      <c r="BD400" s="1"/>
      <c r="HP400" s="17"/>
      <c r="HQ400" s="17"/>
      <c r="HR400" s="17"/>
      <c r="HS400" s="17"/>
      <c r="HT400" s="17"/>
    </row>
    <row r="401" spans="3:228" s="11" customFormat="1" ht="15">
      <c r="C401" s="18"/>
      <c r="D401" s="86"/>
      <c r="E401" s="18"/>
      <c r="F401" s="18"/>
      <c r="G401" s="18"/>
      <c r="H401" s="18"/>
      <c r="I401" s="18"/>
      <c r="J401" s="18"/>
      <c r="K401" s="18"/>
      <c r="L401" s="18"/>
      <c r="M401" s="18"/>
      <c r="O401" s="18"/>
      <c r="BA401" s="18"/>
      <c r="BC401" s="18"/>
      <c r="BD401" s="1"/>
      <c r="HP401" s="12"/>
      <c r="HQ401" s="12"/>
      <c r="HR401" s="12"/>
      <c r="HS401" s="12"/>
      <c r="HT401" s="12"/>
    </row>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sheetData>
  <sheetProtection password="D9BE" sheet="1" selectLockedCells="1"/>
  <mergeCells count="8">
    <mergeCell ref="A9:BC9"/>
    <mergeCell ref="C400:BC400"/>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9">
      <formula1>IF(E399="Select",-1,IF(E399="At Par",0,0))</formula1>
      <formula2>IF(E399="Select",-1,IF(E399="At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9">
      <formula1>0</formula1>
      <formula2>IF(E399&lt;&gt;"Select",99.9,0)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9">
      <formula1>0</formula1>
      <formula2>99.9</formula2>
    </dataValidation>
    <dataValidation type="list" allowBlank="1" showInputMessage="1" showErrorMessage="1" sqref="E399">
      <formula1>"Select, Excess (+), Less (-)"</formula1>
    </dataValidation>
    <dataValidation type="decimal" allowBlank="1" showInputMessage="1" showErrorMessage="1" promptTitle="Quantity" prompt="Please enter the Quantity for this item. " errorTitle="Invalid Entry" error="Only Numeric Values are allowed. " sqref="D86:D90 D119 F119 D299 D311:D319 D321:D397 F388:F397 F340:F385 F69:F70 F86:F90 D13 F13 D114 F247:F250 F189 D189 D247:D250 F314 F305 D305 F299 D277 F2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18 M278:M397 M120:M276">
      <formula1>0</formula1>
      <formula2>999999999999999</formula2>
    </dataValidation>
    <dataValidation allowBlank="1" showInputMessage="1" showErrorMessage="1" promptTitle="Units" prompt="Please enter Units in text" sqref="E136:E140 E119:E126 E209:E250 E69:E70 E13 E85:E95 E315:E397 E181 E157:E164 E149:E155 E142:E147 E166:E171 E173:E177 E195:E207 E97:E103 E105:E117 E183:E189 E128:E134 E254:E3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392 L393 L394 L395 L39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7">
      <formula1>"INR"</formula1>
    </dataValidation>
    <dataValidation type="decimal" allowBlank="1" showInputMessage="1" showErrorMessage="1" promptTitle="Rate Entry" prompt="Please enter the Basic Price in Rupees for this item. " errorTitle="Invaid Entry" error="Only Numeric Values are allowed. " sqref="G13:H3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7">
      <formula1>0</formula1>
      <formula2>999999999999999</formula2>
    </dataValidation>
    <dataValidation type="list" showInputMessage="1" showErrorMessage="1" sqref="I13:I397">
      <formula1>"Excess(+), Less(-)"</formula1>
    </dataValidation>
    <dataValidation allowBlank="1" showInputMessage="1" showErrorMessage="1" promptTitle="Addition / Deduction" prompt="Please Choose the correct One" sqref="J13:J397"/>
    <dataValidation type="list" allowBlank="1" showInputMessage="1" showErrorMessage="1" sqref="K13:K397">
      <formula1>"Partial Conversion, Full Conversion"</formula1>
    </dataValidation>
    <dataValidation allowBlank="1" showInputMessage="1" showErrorMessage="1" promptTitle="Itemcode/Make" prompt="Please enter text" sqref="C13:C397"/>
    <dataValidation type="decimal" allowBlank="1" showInputMessage="1" showErrorMessage="1" errorTitle="Invalid Entry" error="Only Numeric Values are allowed. " sqref="A13:A397">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20" r:id="rId4"/>
  <rowBreaks count="2" manualBreakCount="2">
    <brk id="143" max="54" man="1"/>
    <brk id="15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2019-06-29T11:06:07Z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