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5" windowWidth="11580" windowHeight="760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'BoQ1'!$A$1:$BC$181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<sst xmlns="http://schemas.openxmlformats.org/spreadsheetml/2006/main" count="1112" uniqueCount="412">
  <si>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</si>
  <si>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</si>
  <si>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</si>
  <si>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</si>
  <si>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</si>
  <si>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</si>
  <si>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</si>
  <si>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</si>
  <si>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</si>
  <si>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</si>
  <si>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</si>
  <si>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</si>
  <si>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</si>
  <si>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</si>
  <si>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</si>
  <si>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</si>
  <si>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</si>
  <si>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</si>
  <si>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</si>
  <si>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</si>
  <si>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</si>
  <si>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</si>
  <si>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</si>
  <si>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</si>
  <si>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</si>
  <si>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</si>
  <si>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</si>
  <si>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</si>
  <si>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</si>
  <si>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</si>
  <si>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</si>
  <si>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</si>
  <si>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</si>
  <si>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</si>
  <si>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</si>
  <si>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</si>
  <si>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</si>
  <si>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</si>
  <si>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</si>
  <si>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</si>
  <si>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</si>
  <si>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</si>
  <si>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</si>
  <si>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</si>
  <si>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</si>
  <si>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</si>
  <si>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</si>
  <si>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</si>
  <si>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</si>
  <si>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</si>
  <si>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</si>
  <si>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</si>
  <si>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</si>
  <si>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</si>
  <si>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</si>
  <si>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</si>
  <si>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</si>
  <si>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</si>
  <si>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</si>
  <si>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</si>
  <si>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</si>
  <si>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</si>
  <si>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</si>
  <si>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</si>
  <si>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</si>
  <si>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</si>
  <si>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</si>
  <si>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</si>
  <si>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</si>
  <si>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</si>
  <si>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</si>
  <si>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</si>
  <si>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</si>
  <si>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</si>
  <si>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</si>
  <si>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</si>
  <si>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</si>
  <si>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</si>
  <si>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</si>
  <si>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</si>
  <si>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</si>
  <si>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</si>
  <si>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</si>
  <si>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</si>
  <si>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</si>
  <si>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</si>
  <si>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</si>
  <si>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</si>
  <si>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</si>
  <si>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</si>
  <si>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</si>
  <si>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</si>
  <si>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</si>
  <si>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</si>
  <si>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</si>
  <si>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</si>
  <si>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</si>
  <si>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</si>
  <si>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</si>
  <si>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</si>
  <si>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</si>
  <si>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</si>
  <si>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</si>
  <si>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</si>
  <si>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</si>
  <si>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</si>
  <si>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</si>
  <si>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</si>
  <si>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</si>
  <si>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</si>
  <si>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</si>
  <si>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</si>
  <si>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</si>
  <si>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BI01010001010000000000000515BI0100001181</t>
  </si>
  <si>
    <t>BI01010001010000000000000515BI0100001182</t>
  </si>
  <si>
    <t>BI01010001010000000000000515BI0100001183</t>
  </si>
  <si>
    <t>BI01010001010000000000000515BI0100001184</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</si>
  <si>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</si>
  <si>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</si>
  <si>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</si>
  <si>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</si>
  <si>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</si>
  <si>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</si>
  <si>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</si>
  <si>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</si>
  <si>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</si>
  <si>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</si>
  <si>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</si>
  <si>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</si>
  <si>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BI01010001010000000000000515BI0100001203</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</si>
  <si>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</si>
  <si>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</si>
  <si>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</si>
  <si>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</si>
  <si>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</si>
  <si>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</si>
  <si>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</si>
  <si>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BI01010001010000000000000515BI0100001124</t>
  </si>
  <si>
    <t>BI01010001010000000000000515BI0100001145</t>
  </si>
  <si>
    <t>BI01010001010000000000000515BI0100001146</t>
  </si>
  <si>
    <t>BI01010001010000000000000515BI0100001170</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</si>
  <si>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</si>
  <si>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</si>
  <si>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</si>
  <si>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</si>
  <si>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</si>
  <si>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BI01010001010000000000000515BI0100001185</t>
  </si>
  <si>
    <t>BI01010001010000000000000515BI0100001186</t>
  </si>
  <si>
    <t>BI01010001010000000000000515BI0100001187</t>
  </si>
  <si>
    <t>BI01010001010000000000000515BI0100001188</t>
  </si>
  <si>
    <t>BI01010001010000000000000515BI0100001194</t>
  </si>
  <si>
    <t>BI01010001010000000000000515BI0100001202</t>
  </si>
  <si>
    <t>BI01010001010000000000000515BI0100001204</t>
  </si>
  <si>
    <t>Extra cost of labour for pre finish and pre moulded nosing to treads of steps,railing,window sil etc of kota stone.</t>
  </si>
  <si>
    <t>SqM</t>
  </si>
  <si>
    <t>CuM.</t>
  </si>
  <si>
    <t>Rm</t>
  </si>
  <si>
    <t>SqM.</t>
  </si>
  <si>
    <t>Sqm</t>
  </si>
  <si>
    <t>Mtr.</t>
  </si>
  <si>
    <t>Each</t>
  </si>
  <si>
    <t>mtr</t>
  </si>
  <si>
    <t>set</t>
  </si>
  <si>
    <t>each</t>
  </si>
  <si>
    <t>pts</t>
  </si>
  <si>
    <t>Neat cement punning about 1.5mm thick in wall,dado,window sill,floor etc. NOTE:Cement 0.152 cu.m per100 sq.m.</t>
  </si>
  <si>
    <t xml:space="preserve">Supply of UPVC pipes (B Type) and fittings conforming to IS-13592-1992
(A) (i) Single Socketed 3 Mtr. Length
b) 110 mm </t>
  </si>
  <si>
    <t>Cum</t>
  </si>
  <si>
    <t>Priming one coat on timber or plastered surface with synthetic oil bound primer of approved quality including smoothening surfaces by sand papering etc.
(A) AT GROUND FLOOR</t>
  </si>
  <si>
    <t>Painting with best quality synthetic enamel paint of approved make and brand including smoothening surface by sand papering etc. including using of approved putty etc. on the surface, if necessary :(a) On timber or plastered surface.
With super gloss (hi-gloss) -(iv) Two coats (with any shade except white)
(A) AT GROUND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</si>
  <si>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(A) AT GROUND FLOOR</t>
  </si>
  <si>
    <t>Supplying, fitting and fixing M.S. clamps for door and window frame made of flat bent bar, end bifurcated with necessary screws etc. by cement concrete(1:2:4) as per direction. (Cost of concrete will be paid separately).
 40mm X 6mm, 250mm Length</t>
  </si>
  <si>
    <t>Iron butt hinges of approved quality fitted and fixed with steel screws, with ISI mark 
100mm X 50mm X 1.25mm</t>
  </si>
  <si>
    <t>Anodised aluminium barrel / tower /socket bolt (full covered) of approved manufractured from extructed section conforming to I.S. 204/74 fitted with cadmium plated screws. 
200mm long x 10mm dia. bolt.</t>
  </si>
  <si>
    <t>Civil Works</t>
  </si>
  <si>
    <t>Cleaning and removing conservancy garbage mixed with rubbish &amp; other filthy materials from the road side flank, drain and compound including sutting, loading, unloading to and from truck or cart by Mathor labour &amp; removing the same to any distance.</t>
  </si>
  <si>
    <t>Surface Dressing of the ground in any kind of soil including removing vegetation inequalities not exceeding 15 cm depth and disposal of the rubbish within a lead upto 75 m as directed.</t>
  </si>
  <si>
    <t>Removing loose scales, blisters etc. from old painted surface and thoroughly smoothening the surface to make the same suitable for receiving fresh coat of paint.</t>
  </si>
  <si>
    <t>Uprooting and removing plants from the surface of walls parapet etc and making good damages. (Repairing of damages to be paid separately).
(a) Small plant of girth of exposed stem upto 75 mm. lift upto 6 mtr.</t>
  </si>
  <si>
    <t>Stripping off worn out plaster and raking out joints of walls, celings etc. upto any height and in any floor including removing rubbish within a lead of 75m as directed</t>
  </si>
  <si>
    <t xml:space="preserve">Applying 2 coats of bonding agent with synthetic multifunctional rubber emulsion having adhesive and water proofing properties by mixing with water in proportion (1 bonding agent : 4 water : 6 cement) as per Manufacturer's specification. For Water Proofing </t>
  </si>
  <si>
    <t xml:space="preserve">Applying epoxy based reactive joining agent for joining the old concrete with fresh concrete to be applied within manufacturer's specified time as per manufacturers specification. (0.4 Kg / m² of concrete surface). </t>
  </si>
  <si>
    <t>Priming one coat  on steel or other metal surface with synthetic oil bound primer of approved quality including smoothening surfaces by sand papering etc.
(A) AT GROUND FLOOR</t>
  </si>
  <si>
    <t>M.S.or W.I. Ornamental grill of approved design joints continuously welded with M.S, W.I. Flats and bars of windows, railing etc. fitted and fixed with necessary screws and lugs in ground floor.
(ii) Grill weighing above 10 Kg./sq.mtr and up to 16 Kg./sq. mtr
(A) AT GROUND FLOOR</t>
  </si>
  <si>
    <t>Anodised aliminium D-type handle of approved quality manufactured from extruded section conforming to I.S. specification (I.S. 230/72) fitted and fixed complete:(a) With continuous plate base (Hexagonal / Round rod)
 (v) 125 mm grip x 12 mm dia rod.</t>
  </si>
  <si>
    <t>Iron hasp bolt of approved quality fitted and fixed complete (oxidised) with 16mm dia rod with centre bolt and round fitting. 250mm long.</t>
  </si>
  <si>
    <t xml:space="preserve">Door stopper.(Brass)
</t>
  </si>
  <si>
    <t>Removal of rubbish,earth etc. from the working site and disposal of the same beyond the compound, in conformity with the Municipal / Corporation Rules for such disposal, loading into truck and cleaning the site in all respect as per direction of Engineer in charge</t>
  </si>
  <si>
    <t>Supply &amp; drawing of 1.1 Kv grade single core stranded 'FR' Pvc insulated &amp; unsheathed copper wire (brand appr by EIC) of the following sizes through 19 mm alkathene pipe  recessed in wall. 
b) 2 x 2.5 + 1x1.5 sqmm (P/P plug/Com Plug)</t>
  </si>
  <si>
    <t>Qntl</t>
  </si>
  <si>
    <t>sqm</t>
  </si>
  <si>
    <t>cum</t>
  </si>
  <si>
    <t>Washing and cleaning with oxalic acid powder using 33
gms./sq.m.
(b) Floor/ dado other than marble</t>
  </si>
  <si>
    <t>Post Constructional Measures :
(a) Anti-termite treatment to the outside of foundations with chemical emulsion by admixing chloropyrofos emulsifiable concentrates (1%concentration) with water by weight including cutting shallow channel by excavating soil along and close to the wall face ensuring uniform dispersal of the chemical emulsion to a depth of 300mm. from the ground level by rodding with 12mm. dia. M.S. rod at 150mm.interval in the channel. 1.75 litres of chemical emulsion per metre length shall be used and a balance quantity of 0.5 litres of the chemical emulsion per running metre shall then be used to treat the back fill earth by directing the spray of the imulsion towards the wall surface. The entire work is to be carried out as per specification laid down in para 4.3.1.1 of code IS-6313 (Part-III) 1981.</t>
  </si>
  <si>
    <t>Mtr</t>
  </si>
  <si>
    <t>Labour for Chipping of concrete surface before taking up Plastering work.
(A) AT GROUND FLOOR</t>
  </si>
  <si>
    <t>Labour for Chipping of concrete surface before taking up Plastering work.
(B) AT FRIST FLOOR</t>
  </si>
  <si>
    <t>Dismantling all types of plain cement concreteworks, stacking serviceable materials at site and
removing rubbish as directed within a lead of 75
m.
In ground floor including roof.
(a) upto 150 mm. Thick
(A) AT GROUND FLOOR</t>
  </si>
  <si>
    <t>Cu.M</t>
  </si>
  <si>
    <t>Dismantling all types of plain cement concrete works, stacking serviceable materials at site and removing rubbish as directed within a lead of 75 m.
In ground floor including roof.
(a) upto 150 mm. Thick
(B) AT FIRST FLOOR</t>
  </si>
  <si>
    <t>Dismantling all types of plain cement concrete works, stacking serviceable materials at site and removing rubbish as directed within a lead of 75 m.
In ground floor including roof.
(a) upto 150 mm. Thick
(C AT )SECOND FLOOR</t>
  </si>
  <si>
    <t>Dismantling all types of masonry excepting cement concrete plain or reinforced, stacking serviceable materials at site and removing rubbish as directed within a lead of 75 m
(A) AT GROUND FLOOR</t>
  </si>
  <si>
    <t>Dismantling all types of masonry excepting cement concrete plain or reinforced, stacking serviceable materials at site and removing rubbish as directed within a lead of 75 m
(B) AT FIRST FLOOR</t>
  </si>
  <si>
    <t>Dismantling all types of masonry excepting cement
concrete plain or reinforced, stacking serviceable
materials at site and removing rubbish as directed
within a lead of 75 m
(C)AT SECOND FLOOR</t>
  </si>
  <si>
    <t>Brick work with 1st class bricks in cement mortar (1:4)
(A) AT GROUND FLOOR</t>
  </si>
  <si>
    <t>125 mm. thick brick work with 1st class bricks in cement mortar (1:4).
(A) AT GROUND FLOOR</t>
  </si>
  <si>
    <t>125 mm. thick brick work with 1st class bricks in cement mortar (1:4).
(B) AT FIRST FLOOR</t>
  </si>
  <si>
    <t>125 mm. thick brick work with 1st class bricks in cement mortar (1:4).
(C)AT SECOND FLOOR</t>
  </si>
  <si>
    <t>Ordinary Cement concrete (mix 1:2:4) with graded stone chips (20 mm nominal size) excluding shuttering and reinforcement,if any, in ground floor as per relevant IS codes.
(b) River bazree</t>
  </si>
  <si>
    <t>Cu.M.</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</si>
  <si>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10 mm thick plaster. Ceiling Plaster
(A) AT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</si>
  <si>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10 mm thick plaster. Ceiling Plaster
(B) AT FIRST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</si>
  <si>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10 mm thick plaster. Ceiling Plaster
(C)AT SECOND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</si>
  <si>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15mm thick plaster INSIDE
(A) AT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</si>
  <si>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15mm thick plaster INSIDE
(B) AT FIRST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</si>
  <si>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15mm thick plaster INSIDE
(C) AT SECOND FLOOR</t>
  </si>
  <si>
    <t>INR  One Lakh Ninety Four Thousand  &amp;Forty  Only</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</si>
  <si>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(A) AT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</si>
  <si>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(B) AT FIRST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</si>
  <si>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(C) SECOND FLOOR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</si>
  <si>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ii) Solvent based interior grade Acrylic Primer,(a) One Coat
(A) AT GROUND FLOOR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</si>
  <si>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ii) Solvent based interior grade Acrylic Primer,(a) One Coat
(B) AT FIRST FLOOR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</si>
  <si>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ii) Solvent based interior grade Acrylic Primer,(a) One Coat
(C)SECOND FLOOR</t>
  </si>
  <si>
    <t xml:space="preserve">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EIC.[This item to be done under specific instruction of the Superintending Engineer]
(a) One Coat
(A) AT GROUND FLOOR
</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</si>
  <si>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EIC.[This item to be done under specific instruction of the Superintending Engineer]
(a) One Coat
(B) AT FIRST FLOOR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</si>
  <si>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EIC.[This item to be done under specific instruction of the Superintending Engineer]
(a) One Coat
(C)SECOND FLOOR</t>
  </si>
  <si>
    <t>Acrylic Distemper to interior wall, ceiling with a coat of solvent based interior grade acrylic primer (as per manufacturer's specification) including cleaning and smoothning of surface.
Two Coats
(A) AT GROUND FLOOR</t>
  </si>
  <si>
    <t>Acrylic Distemper to interior wall, ceiling with a coat of solvent based interior grade acrylic primer (as per manufacturer's specification) including cleaning and smoothning of surface.
Two Coats
(B) AT FIRST FLOOR</t>
  </si>
  <si>
    <t>Acrylic Distemper to interior wall, ceiling with a coat of solvent based interior grade acrylic primer (as per manufacturer's specification) including cleaning and smoothning of surface.
Two Coats
(C)SECOND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</si>
  <si>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The items to be selected only with written permission of Superintending Engineer for very resticted and small areas of a building     
(Two Coat)
a) Normal Acrylic Emulsion
(A) AT GROUND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</si>
  <si>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The items to be selected only with written permission of Superintending Engineer for very resticted and small areas of a building   
(Two Coat)  
a) Normal Acrylic Emulsion
(B) AT FIRST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</si>
  <si>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The items to be selected only with written permission of Superintending Engineer for very resticted and small areas of a building     
(Two Coat)
a) Normal Acrylic Emulsion
(C)SECOND FLOOR</t>
  </si>
  <si>
    <t>Priming one coat  on steel or other metal surface with synthetic oil bound primer of approved quality including smoothening surfaces by sand papering etc.
(B) AT FIRST FLOOR</t>
  </si>
  <si>
    <t>Priming one coat  on steel or other metal surface with synthetic oil bound primer of approved quality including smoothening surfaces by sand papering etc.
(C)SECOND FLOOR</t>
  </si>
  <si>
    <t>Painting with best quality synthetic enamel paint of approved make and brand including smoothening surface by sand papering etc. including using of approved putty etc. on the surface, if necessary .
On Steel and other  Metal Surface .Two coat  with any shade except white.With super gloss (hi-gloss)
(A) AT GROUND FLOOR</t>
  </si>
  <si>
    <t>Painting with best quality synthetic enamel paint of approved make and brand including smoothening surface by sand papering etc. including using of approved putty etc. on the surface, if necessary .
On Steel and other  Metal Surface .Two coat  with any shade except white.With super gloss (hi-gloss)
(B) AT FIRST FLOOR</t>
  </si>
  <si>
    <t>Painting with best quality synthetic enamel paint of approved make and brand including smoothening surface by sand papering etc. including using of approved putty etc. on the surface, if necessary .
On Steel and other  Metal Surface .Two coat  with any shade except white.With super gloss (hi-gloss)
(C)SECOND FLOOR</t>
  </si>
  <si>
    <t>Priming one coat on timber or plastered surface with synthetic oil bound primer of approved quality including smoothening surfaces by sand papering etc.
(B) AT FIRST FLOOR</t>
  </si>
  <si>
    <t xml:space="preserve">Priming one coat on timber or plastered surface with synthetic oil bound primer of approved quality including smoothening surfaces by sand papering etc.
(C)SECOND FLOOR
</t>
  </si>
  <si>
    <t>Painting with best quality synthetic enamel paint of approved make and brand including smoothening surface by sand papering etc. including using of approved putty etc. on the surface, if necessary :(a) On timber or plastered surface.
With super gloss (hi-gloss) -(iv) Two coats (with any shade except white)
(B) AT FIRST FLOOR</t>
  </si>
  <si>
    <t>Painting with best quality synthetic enamel paint of approved make and brand including smoothening surface by sand papering etc. including using of approved putty etc. on the surface, if necessary :(a) On timber or plastered surface.
With super gloss (hi-gloss) -(iv) Two coats (with any shade except white)
(C)SECOND FLOOR</t>
  </si>
  <si>
    <t>Supplying and laying true to line and level vitrified tiles ofapproved brand (size not less than 600 mm X 600 mm X 10 mm thick) in floor , skirting etc. set in 20 mm sand cement mortar (1:4) and 2 mm thick cement slurry back side of tiles using cement @ 2.91Kg./sqM or using polymerised adhesive (6 mm thick layer applied directly over finished artificial stone floor/Mosaic etc without any backing course) laid after application slurry using 1.75 Kg of cement per sqM below mortar only, joints grouted with admixture of white cement and colouring pigment to match with colour of tiles /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contrr]e)
(I) With application slurry @1.75 kg/ Sq.m, 20 mm sand
cement mortar (1:4) &amp; 2 mm thick cement slurry at back side
of tiles, 0.2 kg/ Sq.m white cement for joint filling with
pigment.
(B) Light Colour
(A) AT GROUND FLOOR</t>
  </si>
  <si>
    <t>Supplying and laying true to line and level vitrified tiles ofapproved brand (size not less than 600 mm X 600 mm X 10 mm thick) in floor , skirting etc. set in 20 mm sand cement mortar (1:4) and 2 mm thick cement slurry back side of tiles using cement @ 2.91Kg./sqM or using polymerised adhesive (6 mm thick layer applied directly over finished artificial stone floor/Mosaic etc without any backing course) laid after application slurry using 1.75 Kg of cement per sqM below mortar only, joints grouted with admixture of white cement and colouring pigment to match with colour of tiles /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contrr]e)
(I) With application slurry @1.75 kg/ Sq.m, 20 mm sand
cement mortar (1:4) &amp; 2 mm thick cement slurry at back side
of tiles, 0.2 kg/ Sq.m white cement for joint filling with
pigment.
(B) Light Colour
(B) AT FIRST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</si>
  <si>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(a) Area of each tile upto 0.09 Sq.m
(ii) Other than Coloured decorative including white
(A) AT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</si>
  <si>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(a) Area of each tile upto 0.09 Sq.m
(ii) Other than Coloured decorative including white
(B) AT FIRST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</si>
  <si>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(a) Area of each tile upto 0.09 Sq.m
(ii) Other than Coloured decorative including white
(A) AT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</si>
  <si>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(a) Area of each tile upto 0.09 Sq.m
(ii) Other than Coloured decorative including white
(B) AT FIRST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</si>
  <si>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(B) AT FIRST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</si>
  <si>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(C)SECOND FLOOR</t>
  </si>
  <si>
    <t>Supplying, fitting and fixing 18 mm. to 22 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(A) AT GROUND FLOOR</t>
  </si>
  <si>
    <t>Supplying, fitting and fixing 18 mm. to 22 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(B) AT FIRST FLOOR</t>
  </si>
  <si>
    <t>Supplying, fitting and fixing 18 mm. to 22 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(C)SECOND FLOOR</t>
  </si>
  <si>
    <t>Providing and fixing of false ceiling with powder coated exposed G.I. grid suspension system (E-Grid T 2430/1510 or equivalent load carrying capacity with mid span deflection not exceeding 1/360 span with hanger spacing of 1200mm c/c ) consisting of Main Runner 3600 mm long, Cross Tee 1200 mm / 600 mm long and Wall Angle. The Wall Angle shall be fixed on PVC Dash Fasteners on the perimeter of the wall by steel screws with distance 300mm c/c. The Main Runners to be placed @ 1200 mm. The Cross Tee 1200mm will be inserted in the pre-cut slots of Main Runner at regular interval of 600 mm to form a modular grid of 1200mm X 600mm. Additional Cross Tees of 600 mm shall be placed perpendicular to the Cross Tee 1200 mm long to finally form a grid of 600 mm X 600 mm. Grid of module size 600 mm X 600 mm shall be supported by 6 mm dia G.I. wire from purlins / soffit. 4 mm thick High Pressure Steam Cured Non Asbestos Fibre Cement Standard Ceiling Board (Density &gt; 1300 Kg/m3) of size 595 mm X 595 mm, conforming IS 14862 &amp; Type B Category III of ISO 8336, tested as per AS-1530 part 3 &amp; BS-476 Part 4,5,6,7 &amp; 8, should be placed in the Grid module to form a False Ceiling. All complete as per the drawing &amp; directions of Engineer-in-charge. In ground floor
a) False Ceiling (with 4mm thick Fibre Cement Standard Ceiling Board and EGrid T-2430/1510).</t>
  </si>
  <si>
    <t>Wood work in door and window frame fitted and fixed in position complete including a protective coat of painting at the contact surface of the frame exluding cost of concrete, Iron Butt Hinges and M.S clamps. (The quantum should be correted upto three decimals).
(d) Sal : Local.
(A) AT GROUND FLOOR</t>
  </si>
  <si>
    <t>Wood work in door and window frame fitted and fixed in position complete including a protective coat of painting at the contact surface of the frame exluding cost of concrete, Iron Butt Hinges and M.S clamps. (The quantum should be correted upto three decimals).
(d) Sal : Local.
(B) AT FIRST FLOOR</t>
  </si>
  <si>
    <t>Wood work in door and window frame fitted and fixed in position complete including a protective coat of painting at the contact surface of the frame exluding cost of concrete, Iron Butt Hinges and M.S clamps. (The quantum should be correted upto three decimals).
(d) Sal : Local.
(C)SECOND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</si>
  <si>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floor.(a) 35 mm thick shutters (single leaf)
(A) AT GROUND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</si>
  <si>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floor.(a) 35 mm thick shutters (single leaf)
(B) AT FIRST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</si>
  <si>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floor.(a) 35 mm thick shutters (single leaf)
(C)SECOND FLOOR</t>
  </si>
  <si>
    <t>Panel shutters of door and window, as per design (each panel consisting of single plank without joint), including fitting and fixing the same in position but excluding the cost of hinge and other fittings.
In ground floor.
(iii) 35mm thick shutters with 19mm thick panel of size 30 to 45 cm.
(b) Sishu, Gamar, Champ,Badam,Bhola, Mogra, Hallak.(A) AT GROUND FLOOR</t>
  </si>
  <si>
    <t>Panel shutters of door and window, as per design (each panel consisting of single plank without joint), including fitting and fixing the same in position but excluding the cost of hinge and other fittings.
In ground floor.
(iii) 35mm thick shutters with 19mm thick panel of size 30 to 45 cm.
(b) Sishu, Gamar, Champ,Badam,Bhola, Mogra, Hallak.
(B) AT FIRST FLOOR</t>
  </si>
  <si>
    <t>Panel shutters of door and window, as per design (each panel consisting of single plank without joint), including fitting and fixing the same in position but excluding the cost of hinge and other fittings.
In ground floor.
(iii) 35mm thick shutters with 19mm thick panel of size 30 to 45 cm.
(b) Sishu, Gamar, Champ,Badam,Bhola, Mogra, Hallak.
(C)SECOND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</si>
  <si>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(ii) 32 mm thick
(A) AT GROUND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</si>
  <si>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(ii) 32 mm thick
(B) AT FIRST FLOOR</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</si>
  <si>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(ii) 66mm x 90mm
(A) AT GROUND FLOOR</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</si>
  <si>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(ii) 66mm x 90mm
(B) AT FIRST FLOOR</t>
  </si>
  <si>
    <t>M.S. structural works with hollow sections (square or rectangular shape) conforming to IS: 806-1968 &amp; IS:1161-1998) connected to one another with bracket, gusset, cleat as per design, drawing &amp; direction of Engineer-in-Charge complete including cutting to requisite shape &amp; size, fabrication including metal arc welding conforming to IS: 816-1969 &amp; IS: 9595 using electrodes of approved make and brand conforming to IS:814- 2004, haulage, hoisting and erection all complete.The rate includes the cost of all M.S. Hollow section, all consumables such as electrodes, gas and hire charges of all tools and plants and labour reqired for execution and all incidental chages (such as electricity, labour insurance) etc. complete. Payment to be made on the basis of calculated weight of structural memebrs of MS Holow Section as specified in relevent IS code in finished work. Payment for gusset, bracket, cleat may be made by adding the actual weight of such items with weight of finished structural members. The rates are considered for a hight of erection 8 m. / 2nd floor level from the ground. Add 1.5 % extra over the rate for each additional floor or 4m. beyond the initial 8 m. or part thereof.
i) For roof truss works
a) Span up to 12 Mtr</t>
  </si>
  <si>
    <t>MT.</t>
  </si>
  <si>
    <t>Supplying, fitting &amp; fixing Zn-Al alloy (55% Al &amp; 45% Zn) coating of 150 grams per sq. metre (followed by colour coated on both side) steel sheet work having minimum yield strength of 550 Mpa of trapizoidal profile of approved make as per IS: 15965: 2012 and IS: 14246: 2013 (excluding the supporting frame work) fitted and fixed with 55 mm &amp; 25 mm self tapping screw, EPDM Washer 16 mm dia &amp; 3 mm th. washer etc. complete with 150 mm end lap and one corrugation minimum side lap.
(Payment to be made on area of finished work).
(i) In Roof:-
a) With 0.5 mm thick sheet</t>
  </si>
  <si>
    <t>Sq.M.</t>
  </si>
  <si>
    <t>Aluminium sheet ridging fitted with self tapping screws, EPDM washers etc complete.(Minimum 225mm end lapping).
(A) 300 mm lapping each way
(a) With 0.71 mm sheet</t>
  </si>
  <si>
    <t>Galvanised iron sheet eaves gutter fitted and fixed with necessary 50 mm X 6 mm M.S flat bar clamps bent to design, bolts, nuts, washers etc. complete. Eaves gutter made of 0.63 mm. sheets.(300mm End lapping)
(a) 225 mm. wide gutter</t>
  </si>
  <si>
    <t>M.S.or W.I. Ornamental grill of approved design joints continuously welded with M.S, W.I. Flats and bars of windows, railing etc. fitted and fixed with necessary screws and lugs in ground floor.
(ii) Grill weighing above 10 Kg./sq.mtr and up to 16 Kg./sq. mtr
(B) AT FIRST FLOOR</t>
  </si>
  <si>
    <t>M.S.or W.I. Ornamental grill of approved design joints continuously welded with M.S, W.I. Flats and bars of windows, railing etc. fitted and fixed with necessary screws and lugs in ground floor.
(ii) Grill weighing above 10 Kg./sq.mtr and up to 16 Kg./sq. mtr
(C)SECOND FLOOR</t>
  </si>
  <si>
    <t>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(A) AT GROUND FLOOR</t>
  </si>
  <si>
    <t>Taking out old iron higes and fitting, fixing the same with new steel screws.(e) 100mm. Long butt hinge.</t>
  </si>
  <si>
    <t>Supplying best Indian sheet glass panes set in putty and fitted and fixed with nails and putty complete. (In all floors for internal wall &amp; upto 6 m height for external wall)
(ii) 4 mm thick</t>
  </si>
  <si>
    <t>BI01010001010000000000000515BI0100001212</t>
  </si>
  <si>
    <t>Cement concrete (1:1.5:3) with graded stone chips 5.6 mm sizewith hexagonal square mesh wire netting, I.R.C. fabric mesh or X.P. M. fitted and fixed after tying the existing reinforcement on concrete without distributing the same and with proper scarping and cleaning the reinforcement and disturbed concrete with wire brush etc. after applying a coat of cement including the cost of wire netting I.R.C or X. P. M. &amp; cost of all handling and scaffolding complete as per direction of Engineer-in -charge.
a) 20 mm thick</t>
  </si>
  <si>
    <t>BI01010001010000000000000515BI0100001213</t>
  </si>
  <si>
    <t>BI01010001010000000000000515BI0100001214</t>
  </si>
  <si>
    <t>Supply of UPVC pipes (B Type) and fittings conforming to IS-13592-1992
(B) Fittings
x) Bend 87.5º
110 mm</t>
  </si>
  <si>
    <t>BI01010001010000000000000515BI0100001215</t>
  </si>
  <si>
    <t>Supply of UPVC pipes (B Type) and fittings conforming to IS-13592-1992
(B) Fittings
(ii) Door Tee
110 mm</t>
  </si>
  <si>
    <t>BI01010001010000000000000515BI0100001216</t>
  </si>
  <si>
    <t>Supply of UPVC pipes (B Type) and fittings conforming to IS-13592-1992
(B) Fittings
(iv) Door Bend T.S 
110 mm</t>
  </si>
  <si>
    <t>BI01010001010000000000000515BI0100001217</t>
  </si>
  <si>
    <t>Supply of UPVC pipes (B Type) and fittings conforming to IS-13592-1992
(B) Fittings
(v) Plain Tee
110 mm</t>
  </si>
  <si>
    <t>BI01010001010000000000000515BI0100001218</t>
  </si>
  <si>
    <t>Supply of UPVC pipes (B Type) and fittings conforming to IS-13592-1992
(B) Fittings
(vii) Pipe Clip
110 mm</t>
  </si>
  <si>
    <t>BI01010001010000000000000515BI0100001219</t>
  </si>
  <si>
    <t>Supply of UPVC pipes (B Type) and fittings conforming to IS-13592-1992
(B) Fittings
(vii) Vent Cowl
110 mm</t>
  </si>
  <si>
    <t>BI01010001010000000000000515BI0100001220</t>
  </si>
  <si>
    <t>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(ii) 110 mm</t>
  </si>
  <si>
    <t>BI01010001010000000000000515BI0100001221</t>
  </si>
  <si>
    <t>Labour for dismantling G.I. pipe with fittings.
(ix) 100 mm</t>
  </si>
  <si>
    <t>BI01010001010000000000000515BI0100001222</t>
  </si>
  <si>
    <t>Dismantling wash basin with brackets with or without waste fittings.</t>
  </si>
  <si>
    <t>BI01010001010000000000000515BI0100001223</t>
  </si>
  <si>
    <t xml:space="preserve"> each </t>
  </si>
  <si>
    <t>Dismantling Indian W.C. including taking out base concrete as necessary.</t>
  </si>
  <si>
    <t>BI01010001010000000000000515BI0100001224</t>
  </si>
  <si>
    <t>Dismantling urinal.</t>
  </si>
  <si>
    <t>BI01010001010000000000000515BI0100001225</t>
  </si>
  <si>
    <t>Cleaning silt of inspection pit.</t>
  </si>
  <si>
    <t>BI01010001010000000000000515BI0100001226</t>
  </si>
  <si>
    <t>Cleaning I.P.W.C. with acid.</t>
  </si>
  <si>
    <t>BI01010001010000000000000515BI0100001227</t>
  </si>
  <si>
    <t>Removing sludge from septic tank, soak well etc. by methor labour including disposal of the same outside the compound as directed.
(c) Upto 50 users
(ii) Beyond a lead of 150 metre and outside the Municipal limit</t>
  </si>
  <si>
    <t>BI01010001010000000000000515BI0100001228</t>
  </si>
  <si>
    <t>Supplying, fitting and fixing white vitreous china best quality approved make  wash basin with C.I. brackets on 75 mm X 75 mm wooden blocks, C.P. waste fittings of 32 mm dia., one approved quality brass C.P. pillar cock of 15 mm dia., C.P. chain with rubber plug of 32 mm dia., approved quality  P.V.C. waste pipe with C.P. nut  32 mm dia., 900 mm long approved quality P.V.C. connection pipe with heavy brass C.P. nut including mending good all damages and painting the brackets with two coats of approved paint.
(ii) 550 mm X 400 mm size</t>
  </si>
  <si>
    <t>BI01010001010000000000000515BI0100001229</t>
  </si>
  <si>
    <t>Supplying, fitting and fixing approved brand 32 mm dia. P.V.C. waste pipe, with coupling at one end fitted with necessary clamps. 
 (iii) 900 mm long</t>
  </si>
  <si>
    <t>BI01010001010000000000000515BI0100001230</t>
  </si>
  <si>
    <t>Supplying,fitting and fixing approved brand P.V.C. CONNECTOR white flexible, with both ends coupling with heavy brass C.P. nut, 15 mm dia.
(iv) 750 mm long</t>
  </si>
  <si>
    <t>BI01010001010000000000000515BI0100001231</t>
  </si>
  <si>
    <t>Supplying, fitting and fixing towel rail with two brackets.
(b) Aluminium (iii) 25 mm dia. and 750 mm longg</t>
  </si>
  <si>
    <t>BI01010001010000000000000515BI0100001232</t>
  </si>
  <si>
    <t>Supplying, fitting and fixing bib cock or stop cock.
(a) (i) Chromium plated Bib Cock short body (Equivalent to Code No. 511&amp; Model - Tropical / Sumthing Special of ESSCO or similar brand).</t>
  </si>
  <si>
    <t>BI01010001010000000000000515BI0100001233</t>
  </si>
  <si>
    <t>Supplying, fitting and fixing bib cock or stop cock.
(d) (i) Chromium plated angular Stop Cock with wall flange (Equivalent to Code No. 5053 &amp; Model - Florentine of Jaquar or similar brand).</t>
  </si>
  <si>
    <t>BI01010001010000000000000515BI0100001234</t>
  </si>
  <si>
    <t>Supplying, fitting and fixing bib cock or stop cock.
(f) Hand Shower(Health Faucet) with 1mtr Fexible Tube with Wall Hook(Equivalent to Code No.573 &amp; Model -ALLIED of Jaquar or
similar)..</t>
  </si>
  <si>
    <t>BI01010001010000000000000515BI0100001235</t>
  </si>
  <si>
    <t>Chromium plated round shower with revolving joint 100 mm dia with rubid cleaning system (Equivalent to Code No. 542(N) &amp; Model -Tropical / Sumthing Special of ESSCO or similar brand).</t>
  </si>
  <si>
    <t>BI01010001010000000000000515BI0100001236</t>
  </si>
  <si>
    <t>Supplying, fitting and fixing C.I. round grating.
 (ii)  150 mm</t>
  </si>
  <si>
    <t>BI01010001010000000000000515BI0100001237</t>
  </si>
  <si>
    <t>Supplying, fitting and fixing C.I. square jalli. 
(ii)  150 mm</t>
  </si>
  <si>
    <t>BI01010001010000000000000515BI0100001238</t>
  </si>
  <si>
    <t>Supplying, fitting and fixing Flat back urinal (half stall urinal) in white vitreous chinaware of approved make in position with brass screws on 75
mm X 75 mm X 75 mm wooden blocks complete.
((ii) 470 mm X 280 mm X 340 mm</t>
  </si>
  <si>
    <t>BI01010001010000000000000515BI0100001239</t>
  </si>
  <si>
    <t>Supplying, fitting and fixing E.W.C. in white glazed vitreous chinaware of approved make complete in position with necessary bolts, nuts etc.
(b) With 'S' trap</t>
  </si>
  <si>
    <t>BI01010001010000000000000515BI0100001240</t>
  </si>
  <si>
    <t>Supplying, fitting and fixing 10 litre P.V.C. low-down cistern conforming to I.S. specification with P.V.C. fittings complete,C.I. brackets including two coats of painting to bracket etc.White</t>
  </si>
  <si>
    <t>BI01010001010000000000000515BI0100001241</t>
  </si>
  <si>
    <t>Supplying, fitting and fixing Closet seat of approved make with lid and C.P.hinges, rubber buffer and brass screws complete.
(a) E.W.C.(ii) Plastic (hallow type) white</t>
  </si>
  <si>
    <t>BI01010001010000000000000515BI0100001242</t>
  </si>
  <si>
    <t>Supplying P.V.C. water storage tank of approved quality with closed top with lid (Black) - Multilayer 
(f) 3000 litre capacity</t>
  </si>
  <si>
    <t>BI01010001010000000000000515BI0100001243</t>
  </si>
  <si>
    <t>Labour for hoisting plastic water storage tank. 
(ii) Above 1500 litre upto 5000 litre capacity.</t>
  </si>
  <si>
    <t>BI01010001010000000000000515BI0100001244</t>
  </si>
  <si>
    <t>Single Brick Flat Soling of picked jhama bricks including ramming and dressing bed to proper level and filling joints with  local sand.</t>
  </si>
  <si>
    <t>BI01010001010000000000000515BI0100001245</t>
  </si>
  <si>
    <t>Sqm.</t>
  </si>
  <si>
    <t>Ordinary Cement concrete (mix 1:1.5:3) with graded stone chips (20 mm nominal size) excluding shuttering and reinforcement if any, in ground floor as per relevant IS codes.(ii ) River Bazree</t>
  </si>
  <si>
    <t>BI01010001010000000000000515BI0100001246</t>
  </si>
  <si>
    <t>Brick work with 1st class bricks in cement mortar (1:4)(a) In foundation and plinth</t>
  </si>
  <si>
    <t>BI01010001010000000000000515BI0100001247</t>
  </si>
  <si>
    <t>Supplying &amp; laying as per IRC-SP:063-2004 paver unit of any shade of approved quality as per relevant IS code, laid in pattern as directed in pavement, footpath, driveway (paver block only), etc including necessary underlay complete in all respect with all labour and material.[Border concrete if necessary to be paid separately]. Note: Sub-grade CBR should not be less than 5. 
(b) 50 mm thick interlocking designer concrete paver block M-30 grade for non-traffic zone, buiding premises,garden,parks,domestic drive as per IS: 15658-2006(over 20-30 mm medium sand bed on 200mm thk bound gnaular /granular base course including cost of sand for sand bed but excluding cost of base course &amp; subgrade preparation.)
Coloured Decorative</t>
  </si>
  <si>
    <t>BI01010001010000000000000515BI0100001248</t>
  </si>
  <si>
    <t>Supplying fitting and fixing 600 mm (+/- 30 mm) diametre R.B.T (Reinforced Barbed Tape) Concertina fencing on wall top using concertina coils stretched to approx.6 meters length at site clipped with two nos. of horizontal R.B.T strands which will be tensioned and fixed with the vertical M.S angle iron posts by means of security fasteners (such as 'C' clips, R.B.T clips etc.)</t>
  </si>
  <si>
    <t>BI01010001010000000000000515BI0100001249</t>
  </si>
  <si>
    <r>
      <t xml:space="preserve">ELETRICAL WORKS (SCHEDULE ITEM)
</t>
    </r>
    <r>
      <rPr>
        <sz val="10"/>
        <rFont val="Book Antiqua"/>
        <family val="1"/>
      </rPr>
      <t>Supply &amp; Fixing 415V/220V 40A DP MCB ofbreking capacity 10KA and characteristics on sutible SS enclouser conceled in wall   with earthing attachment as per GS.</t>
    </r>
  </si>
  <si>
    <t>BI01010001010000000000000515BI0100001250</t>
  </si>
  <si>
    <t xml:space="preserve">Supply &amp; Fixing (2+12) way SPN MCBDB (Legrand) with IP-42/43 protection Concealed in wall &amp; mending good 
the damages to original finish incl. Interconnection       with suitable copper wire &amp; nuetral link incl. earthing attachment comprising with the following:
a) 40A DP MCB isolator                                         --- 1 no
b) 6 to 32A SP MCB                                                ---- 12 nos                          As per direction of EIC                              </t>
  </si>
  <si>
    <t>BI01010001010000000000000515BI0100001251</t>
  </si>
  <si>
    <t>Meter loop by 2x6sq mm+1x4sqmm FR PVC insulated singale core stander copper wire (finolex/havalls) from BBC to energy meter and EN.meter to DP MCB box in 13mm thick corrogated flex pipe and properly dressed the wire by link clip.</t>
  </si>
  <si>
    <t>BI01010001010000000000000515BI0100001252</t>
  </si>
  <si>
    <t>Supply &amp; Fixing 240 V 16 A Piano key type switch (Brand approved by EIC) on GI Modular type switch board having top cover plate and making necessary connections as required</t>
  </si>
  <si>
    <t>BI01010001010000000000000515BI0100001253</t>
  </si>
  <si>
    <t xml:space="preserve">Supply &amp; Fixing 2 way sircular box embeded wall with top cover according to GS </t>
  </si>
  <si>
    <t>BI01010001010000000000000515BI0100001254</t>
  </si>
  <si>
    <t>Supply &amp; drawing of 1.1 Kv grade single core stranded 'FR' Pvc insulated &amp; unsheathed copper wire (brand appr by EIC) of the following sizes through 19 mm alkathene pipe  recessed in wall. 
a) 3x1.5 sqmm (roof light)</t>
  </si>
  <si>
    <t>BI01010001010000000000000515BI0100001255</t>
  </si>
  <si>
    <t>Supply &amp; drawing of 1.1 Kv grade single core stranded 'FR' Pvc insulated &amp; unsheathed copper wire (brand appr by EIC) of the following sizes through 19 mm alkathene pipe  recessed in wall. 
a) 2 x 6 + 1x4 sqmm (for submen)</t>
  </si>
  <si>
    <t>BI01010001010000000000000515BI0100001256</t>
  </si>
  <si>
    <t>BI01010001010000000000000515BI0100001257</t>
  </si>
  <si>
    <t xml:space="preserve">Distn. wiring in2x22/0.3+1x22/0.3 (1.5 sqmm) single core stranded 'FR' PVC insulated &amp; unsheathed single core stranded copper wire (Brand approved by EIC) in 19 mm bore, 3 mm thick polythen pipe complete with all accessories embedded in wall to light/fan/call bell points with Modular type switch (Brand approved by EIC) fixed on Modular GI switch board with top cover plate flushed sizes complete with three no. suitable size Copper bar with holes (for Ph, N &amp; E) fixed on bakelite/Hard Rubber insulator over the MS welded chairs incl. top cover flushed in wall for housing the board after cutting the brick wall incl. making earthing attachment,in wall incl. mending good damages to original finish Ave run 6 mtr 
</t>
  </si>
  <si>
    <t>BI01010001010000000000000515BI0100001258</t>
  </si>
  <si>
    <t xml:space="preserve">Distn. wiring in 22/0.3 (1.5 sqmm) single core stranded 'FR' PVC insulated &amp; unsheathed single core stranded copper wire (Brand approved by EIC)Complete with all accessories (As per G.S)       
on board                                                                                                                      </t>
  </si>
  <si>
    <t>BI01010001010000000000000515BI0100001259</t>
  </si>
  <si>
    <t>Supply &amp; Fixing 240 V, 6 A, 3 pin Modular type plug socket (Brand approved by EIC) with 6A Modular type switch, without plug top on 4 Module GI Modular type switch board with 3 Module top cover plate flushed in wall incl. S&amp;F switch board and cover plate and making necy. connections with PVC Cu wire and earth continuity wire etc. (Av.run 3 mtr)</t>
  </si>
  <si>
    <t>BI01010001010000000000000515BI0100001260</t>
  </si>
  <si>
    <t>Supply &amp; fixing computer plug board modular type of 8 module GI box with cover plate recessed in wall comprising with the following (Legrand/Cabtree)   ----- 
a) 6/16A socket &amp; 16A switch                         --1 set
b) 6A  socket                                                       --2 nos                                                                 c)  6A switch                                                        --- 1 no</t>
  </si>
  <si>
    <t>BI01010001010000000000000515BI0100001261</t>
  </si>
  <si>
    <t>Supply &amp; Fixing 240 V, 16 A, 3 pin Modular type plug socket (Brand approved by EIC) with 16A Modular type switch, without plug top on 4 Module GI Modular type switch board with top cover plate flushed in wall incl. S&amp;F switch board and cover plate and making necy. connections with PVC Cu wire and earth continuity wire etc. as per direction of EIC</t>
  </si>
  <si>
    <t>BI01010001010000000000000515BI0100001262</t>
  </si>
  <si>
    <t>Earthing the installation by 50mm dia GI pipe (TATA--M) 3.64 mtr long &amp; 1x4 SWG GI (Hot dip) wire (4mtr long) with suitable nuts, bolts &amp; washers etc. Driven into a depth of 3.65 mtr below the ground level.</t>
  </si>
  <si>
    <t>BI01010001010000000000000515BI0100001263</t>
  </si>
  <si>
    <t>Supplying &amp; fixing earth busbar of galvanized (Hot Dip) MS flat 25 mm x 6 mm on wall having clearance of 6 mm from wall including providing drilled holes on the busbar complete with GI bolts, nuts, washers, spacing insulators etc. as required</t>
  </si>
  <si>
    <t>BI01010001010000000000000515BI0100001264</t>
  </si>
  <si>
    <t>Connecting the equipments to earth busbar including S &amp; F GI (Hot Dip) wire of size as below on wall/floor with staples buried inside wall/floor as required and making connection to equipments with bolts, nuts, washers, cable lugs etc. as required and mending good damages
Solid GI wire 4 SWG</t>
  </si>
  <si>
    <t>BI01010001010000000000000515BI0100001265</t>
  </si>
  <si>
    <t>Finising both ends of the 6sq mm and 4sqmm singale cu wire (for sub main wairing and meter loop) as per direction of EIC.</t>
  </si>
  <si>
    <t>BI01010001010000000000000515BI0100001266</t>
  </si>
  <si>
    <t>Fixing only outdoor / street light type fluorescent light fitting complete with all accessories to be fixed/projected from the wall of the building incl. making holes to building, S&amp;F 40 mm dia GI pipe (ISI-Medium) 1.50 mts. average length, with GI socket at one end and thread at the other end &amp; suitable bend to house the fitting &amp; making necy. connections with S&amp;F necy. length of 1.5 sqmm PVC insulated single core stranded annealed copper wire and making connections as required and mending good damages to wall and painting</t>
  </si>
  <si>
    <t>BI01010001010000000000000515BI0100001267</t>
  </si>
  <si>
    <t>Supplying and Fixing GI water proof looping cable box having hinged GI Top Cover having 4 mm thick with rubber gasket lining, railway type mechanical locking arrangement, earthing terminal with lug etc. of the following sizes as indicated below, Comprising of one 250 V, 15 A Kit-Kat fuse unit, one NL on porcelain insulator etc. and housing the same on wall incl. addition and alteration to the existing CC muffing (6:3:1) after dismantling the damaged looping cable box etc. where necy. incl. painting</t>
  </si>
  <si>
    <t>BI01010001010000000000000515BI0100001268</t>
  </si>
  <si>
    <t xml:space="preserve"> Fixing only Call Bell/Buzzer on single HW board on wall incl. S&amp;F single HW board</t>
  </si>
  <si>
    <t>BI01010001010000000000000515BI0100001269</t>
  </si>
  <si>
    <r>
      <t xml:space="preserve">ELETRICAL WORKS (NON-SCHEDULE ITEM)
</t>
    </r>
    <r>
      <rPr>
        <sz val="10"/>
        <rFont val="Book Antiqua"/>
        <family val="1"/>
      </rPr>
      <t>Supply  4' single LED type tube light   fitting complete with all acessaries directly on ceiling  with HW round block &amp; suitable size of MS fastener (Crompton, cat no - DIJB12LT8-20, LLT8-20 ,For stear case)</t>
    </r>
    <r>
      <rPr>
        <b/>
        <sz val="10"/>
        <rFont val="Book Antiqua"/>
        <family val="1"/>
      </rPr>
      <t xml:space="preserve">   </t>
    </r>
  </si>
  <si>
    <t>BI01010001010000000000000515BI0100001270</t>
  </si>
  <si>
    <t>Supply &amp; fixing of 45W LED street light fitting (Make Crompton, cat no - LSTP-45-CDL)</t>
  </si>
  <si>
    <t>BI01010001010000000000000515BI0100001271</t>
  </si>
  <si>
    <t>S&amp;F cromton make bulkhead fittings on wall (cromton make,LBHP-10-CDL) including S&amp;F 11W LED lamp as per direction of EIC</t>
  </si>
  <si>
    <t>BI01010001010000000000000515BI0100001272</t>
  </si>
  <si>
    <t>Supply &amp; fixing of 1200mm sweep Ceiling Fan (Orient,New Bridge) complete with all acessaries Incl S/F necy copper flex wire.</t>
  </si>
  <si>
    <t>BI01010001010000000000000515BI0100001273</t>
  </si>
  <si>
    <t>Supply &amp; Fixing electronics step type, Moduler Socket type (2 module), Fan regulator (Cabtree)</t>
  </si>
  <si>
    <t>BI01010001010000000000000515BI0100001274</t>
  </si>
  <si>
    <t>Set</t>
  </si>
  <si>
    <t>Supply &amp; fixing only of the following Exhaust Fan with louvre shutter after cutting wall &amp; mening good the damages.
b) 300 mm (12") sweep exhaust fan</t>
  </si>
  <si>
    <t>BI01010001010000000000000515BI0100001275</t>
  </si>
  <si>
    <r>
      <rPr>
        <b/>
        <sz val="8"/>
        <rFont val="Book Antiqua"/>
        <family val="1"/>
      </rPr>
      <t xml:space="preserve">SUPPLY &amp; INSTALLATION OF AC MACHINE </t>
    </r>
    <r>
      <rPr>
        <sz val="10"/>
        <rFont val="Book Antiqua"/>
        <family val="1"/>
      </rPr>
      <t xml:space="preserve">
Supply &amp; delivery through DGS &amp; D rate contract basic of the following  split type AC machines (3 Star rated)(Make Hitachi/Mitshubishi) complete with indoor outdoor unit &amp; coper refrigerant pipes upto 5 mtr length with synthetic insulation etc.                                                                                     1.5 TR Split type (3 Star rated)</t>
    </r>
  </si>
  <si>
    <t>BI01010001010000000000000515BI0100001276</t>
  </si>
  <si>
    <t>Supply &amp; Fixing 240 V, 25 A, Modular type AC m/c starter (Eletron OLP - 3) 4 Module GI Modular type switch board with 4 Module top cover plate flushed in wall incl. S&amp;F switch board and cover plate and making necy. connections with PVC Cu wire and earth continuity wire .(For AC m/c)</t>
  </si>
  <si>
    <t>BI01010001010000000000000515BI0100001277</t>
  </si>
  <si>
    <t>Name of Work:  Repair, renovation &amp; Upgradation of DIB Office Building (G+2) under Cooch Behar District.</t>
  </si>
  <si>
    <t xml:space="preserve">Tender Inviting Authority: The Additional Chief Engineer, W.B.P.H&amp;.I.D.Corpn. Ltd. </t>
  </si>
  <si>
    <t>Contract No:   WBPHIDCL/Addl.CE/NIT- 35(e)/2019-2020  For Sl. No. 6 (3rd Call)</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</si>
</sst>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0"/>
    <numFmt numFmtId="181" formatCode="0.0"/>
    <numFmt numFmtId="182" formatCode="0.000"/>
    <numFmt numFmtId="183" formatCode="0.0000%"/>
    <numFmt numFmtId="184" formatCode="0.00000"/>
    <numFmt numFmtId="185" formatCode="0.0000000"/>
    <numFmt numFmtId="186" formatCode="0.000000"/>
    <numFmt numFmtId="187" formatCode="_ * #,##0.000_ ;_ * \-#,##0.000_ ;_ * &quot;-&quot;??_ ;_ @_ "/>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0"/>
      <name val="Book Antiqua"/>
      <family val="1"/>
    </font>
    <font>
      <b/>
      <sz val="10"/>
      <name val="Book Antiqua"/>
      <family val="1"/>
    </font>
    <font>
      <b/>
      <sz val="8"/>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1"/>
      <color indexed="16"/>
      <name val="Arial"/>
      <family val="2"/>
    </font>
    <font>
      <sz val="10"/>
      <color indexed="8"/>
      <name val="Courier New"/>
      <family val="3"/>
    </font>
    <font>
      <b/>
      <sz val="14"/>
      <color indexed="1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1"/>
      <color rgb="FF800000"/>
      <name val="Arial"/>
      <family val="2"/>
    </font>
    <font>
      <sz val="10"/>
      <color rgb="FF000000"/>
      <name val="Courier New"/>
      <family val="3"/>
    </font>
    <font>
      <b/>
      <sz val="14"/>
      <color theme="6" tint="-0.4999699890613556"/>
      <name val="Arial"/>
      <family val="2"/>
    </font>
    <font>
      <b/>
      <u val="single"/>
      <sz val="16"/>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61" applyNumberFormat="1" applyFont="1" applyFill="1" applyBorder="1" applyAlignment="1" applyProtection="1">
      <alignment horizontal="center" vertical="center"/>
      <protection/>
    </xf>
    <xf numFmtId="0" fontId="2" fillId="0" borderId="14" xfId="61" applyNumberFormat="1" applyFont="1" applyFill="1" applyBorder="1" applyAlignment="1" applyProtection="1">
      <alignment horizontal="left" vertical="top" wrapText="1"/>
      <protection/>
    </xf>
    <xf numFmtId="0" fontId="2" fillId="0" borderId="13" xfId="61" applyNumberFormat="1" applyFont="1" applyFill="1" applyBorder="1" applyAlignment="1">
      <alignment horizontal="center" vertical="top" wrapText="1"/>
      <protection/>
    </xf>
    <xf numFmtId="0" fontId="68" fillId="0" borderId="10" xfId="61" applyNumberFormat="1" applyFont="1" applyFill="1" applyBorder="1" applyAlignment="1">
      <alignment vertical="top" wrapText="1"/>
      <protection/>
    </xf>
    <xf numFmtId="0" fontId="3" fillId="0" borderId="11" xfId="61" applyNumberFormat="1" applyFont="1" applyFill="1" applyBorder="1" applyAlignment="1">
      <alignment horizontal="center" vertical="top"/>
      <protection/>
    </xf>
    <xf numFmtId="0" fontId="2" fillId="0" borderId="11" xfId="61" applyNumberFormat="1" applyFont="1" applyFill="1" applyBorder="1" applyAlignment="1">
      <alignment vertical="top" wrapText="1"/>
      <protection/>
    </xf>
    <xf numFmtId="180" fontId="3" fillId="0" borderId="11" xfId="61" applyNumberFormat="1" applyFont="1" applyFill="1" applyBorder="1" applyAlignment="1">
      <alignment vertical="top"/>
      <protection/>
    </xf>
    <xf numFmtId="0" fontId="3" fillId="0" borderId="11" xfId="61"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180" fontId="2" fillId="0" borderId="16" xfId="61" applyNumberFormat="1" applyFont="1" applyFill="1" applyBorder="1" applyAlignment="1">
      <alignment horizontal="right" vertical="top"/>
      <protection/>
    </xf>
    <xf numFmtId="0" fontId="3" fillId="0" borderId="11" xfId="61" applyNumberFormat="1" applyFont="1" applyFill="1" applyBorder="1" applyAlignment="1">
      <alignment vertical="top" wrapText="1"/>
      <protection/>
    </xf>
    <xf numFmtId="0" fontId="2" fillId="0" borderId="11" xfId="61" applyNumberFormat="1" applyFont="1" applyFill="1" applyBorder="1" applyAlignment="1">
      <alignment horizontal="left" vertical="top"/>
      <protection/>
    </xf>
    <xf numFmtId="0" fontId="2" fillId="0" borderId="14" xfId="61" applyNumberFormat="1" applyFont="1" applyFill="1" applyBorder="1" applyAlignment="1">
      <alignment horizontal="left" vertical="top"/>
      <protection/>
    </xf>
    <xf numFmtId="0" fontId="3" fillId="0" borderId="13" xfId="61" applyNumberFormat="1" applyFont="1" applyFill="1" applyBorder="1" applyAlignment="1">
      <alignment vertical="top"/>
      <protection/>
    </xf>
    <xf numFmtId="0" fontId="3" fillId="0" borderId="17" xfId="61" applyNumberFormat="1" applyFont="1" applyFill="1" applyBorder="1" applyAlignment="1">
      <alignment vertical="top"/>
      <protection/>
    </xf>
    <xf numFmtId="0" fontId="6" fillId="0" borderId="18" xfId="61" applyNumberFormat="1" applyFont="1" applyFill="1" applyBorder="1" applyAlignment="1">
      <alignment vertical="top"/>
      <protection/>
    </xf>
    <xf numFmtId="0" fontId="3" fillId="0" borderId="18" xfId="61" applyNumberFormat="1" applyFont="1" applyFill="1" applyBorder="1" applyAlignment="1">
      <alignment vertical="top"/>
      <protection/>
    </xf>
    <xf numFmtId="0" fontId="2" fillId="0" borderId="18" xfId="61" applyNumberFormat="1" applyFont="1" applyFill="1" applyBorder="1" applyAlignment="1">
      <alignment horizontal="left" vertical="top"/>
      <protection/>
    </xf>
    <xf numFmtId="0" fontId="14" fillId="0" borderId="10" xfId="61" applyNumberFormat="1" applyFont="1" applyFill="1" applyBorder="1" applyAlignment="1" applyProtection="1">
      <alignment vertical="center" wrapText="1"/>
      <protection locked="0"/>
    </xf>
    <xf numFmtId="0" fontId="69" fillId="33" borderId="10" xfId="61" applyNumberFormat="1" applyFont="1" applyFill="1" applyBorder="1" applyAlignment="1" applyProtection="1">
      <alignment vertical="center" wrapText="1"/>
      <protection locked="0"/>
    </xf>
    <xf numFmtId="183" fontId="70" fillId="33" borderId="10" xfId="66" applyNumberFormat="1" applyFont="1" applyFill="1" applyBorder="1" applyAlignment="1" applyProtection="1">
      <alignment horizontal="center" vertical="center"/>
      <protection locked="0"/>
    </xf>
    <xf numFmtId="0" fontId="65" fillId="0" borderId="10" xfId="61" applyNumberFormat="1" applyFont="1" applyFill="1" applyBorder="1" applyAlignment="1">
      <alignment vertical="top"/>
      <protection/>
    </xf>
    <xf numFmtId="0" fontId="13" fillId="0" borderId="10" xfId="61" applyNumberFormat="1" applyFont="1" applyFill="1" applyBorder="1" applyAlignment="1" applyProtection="1">
      <alignment vertical="center" wrapText="1"/>
      <protection locked="0"/>
    </xf>
    <xf numFmtId="0" fontId="13" fillId="0" borderId="10" xfId="66" applyNumberFormat="1" applyFont="1" applyFill="1" applyBorder="1" applyAlignment="1" applyProtection="1">
      <alignment vertical="center" wrapText="1"/>
      <protection locked="0"/>
    </xf>
    <xf numFmtId="0" fontId="14" fillId="0" borderId="10" xfId="61" applyNumberFormat="1" applyFont="1" applyFill="1" applyBorder="1" applyAlignment="1" applyProtection="1">
      <alignment vertical="center" wrapText="1"/>
      <protection/>
    </xf>
    <xf numFmtId="0" fontId="11" fillId="0" borderId="0" xfId="61" applyNumberFormat="1" applyFill="1">
      <alignment/>
      <protection/>
    </xf>
    <xf numFmtId="180" fontId="6" fillId="0" borderId="19" xfId="61" applyNumberFormat="1" applyFont="1" applyFill="1" applyBorder="1" applyAlignment="1">
      <alignment horizontal="right" vertical="top"/>
      <protection/>
    </xf>
    <xf numFmtId="0" fontId="2" fillId="34" borderId="16" xfId="61" applyNumberFormat="1" applyFont="1" applyFill="1" applyBorder="1" applyAlignment="1">
      <alignment horizontal="right" vertical="top"/>
      <protection/>
    </xf>
    <xf numFmtId="0" fontId="71" fillId="0" borderId="11" xfId="61" applyNumberFormat="1" applyFont="1" applyFill="1" applyBorder="1" applyAlignment="1">
      <alignment horizontal="left" vertical="center" wrapText="1" readingOrder="1"/>
      <protection/>
    </xf>
    <xf numFmtId="2" fontId="6" fillId="0" borderId="11" xfId="61" applyNumberFormat="1" applyFont="1" applyFill="1" applyBorder="1" applyAlignment="1">
      <alignment vertical="top"/>
      <protection/>
    </xf>
    <xf numFmtId="2" fontId="72" fillId="0" borderId="11" xfId="61" applyNumberFormat="1" applyFont="1" applyFill="1" applyBorder="1" applyAlignment="1">
      <alignment vertical="top"/>
      <protection/>
    </xf>
    <xf numFmtId="2" fontId="3" fillId="0" borderId="0" xfId="57" applyNumberFormat="1" applyFont="1" applyFill="1" applyAlignment="1">
      <alignment vertical="center"/>
      <protection/>
    </xf>
    <xf numFmtId="0" fontId="4" fillId="0" borderId="0" xfId="57" applyNumberFormat="1" applyFont="1" applyFill="1" applyBorder="1" applyAlignment="1">
      <alignment horizontal="left" vertical="center"/>
      <protection/>
    </xf>
    <xf numFmtId="0" fontId="0" fillId="0" borderId="0" xfId="57" applyNumberFormat="1" applyFill="1" applyAlignment="1">
      <alignment vertical="center"/>
      <protection/>
    </xf>
    <xf numFmtId="2" fontId="3" fillId="0" borderId="0" xfId="57" applyNumberFormat="1" applyFont="1" applyFill="1" applyBorder="1" applyAlignment="1">
      <alignment vertical="center"/>
      <protection/>
    </xf>
    <xf numFmtId="2" fontId="3" fillId="0" borderId="0" xfId="57" applyNumberFormat="1" applyFont="1" applyFill="1" applyAlignment="1" applyProtection="1">
      <alignment vertical="center"/>
      <protection locked="0"/>
    </xf>
    <xf numFmtId="2" fontId="4" fillId="0" borderId="0" xfId="57" applyNumberFormat="1" applyFont="1" applyFill="1" applyBorder="1" applyAlignment="1">
      <alignment horizontal="left" vertical="center"/>
      <protection/>
    </xf>
    <xf numFmtId="2" fontId="0" fillId="0" borderId="0" xfId="57" applyNumberFormat="1" applyFill="1" applyAlignment="1">
      <alignment vertical="center"/>
      <protection/>
    </xf>
    <xf numFmtId="0" fontId="17" fillId="0" borderId="11" xfId="0" applyFont="1" applyFill="1" applyBorder="1" applyAlignment="1">
      <alignment horizontal="justify" vertical="top" wrapText="1"/>
    </xf>
    <xf numFmtId="182" fontId="0" fillId="0" borderId="11" xfId="0" applyNumberFormat="1" applyFill="1" applyBorder="1" applyAlignment="1">
      <alignment horizontal="center" vertical="center"/>
    </xf>
    <xf numFmtId="182" fontId="17" fillId="0" borderId="14" xfId="0" applyNumberFormat="1" applyFont="1" applyFill="1" applyBorder="1" applyAlignment="1">
      <alignment horizontal="center" vertical="center"/>
    </xf>
    <xf numFmtId="2" fontId="17" fillId="0" borderId="11" xfId="0" applyNumberFormat="1" applyFont="1" applyFill="1" applyBorder="1" applyAlignment="1">
      <alignment horizontal="center" vertical="center"/>
    </xf>
    <xf numFmtId="0" fontId="2" fillId="0" borderId="11" xfId="57" applyNumberFormat="1" applyFont="1" applyFill="1" applyBorder="1" applyAlignment="1" applyProtection="1">
      <alignment horizontal="right" vertical="center" readingOrder="1"/>
      <protection locked="0"/>
    </xf>
    <xf numFmtId="0" fontId="2" fillId="0" borderId="11" xfId="57" applyNumberFormat="1" applyFont="1" applyFill="1" applyBorder="1" applyAlignment="1" applyProtection="1">
      <alignment horizontal="right" vertical="center" readingOrder="1"/>
      <protection/>
    </xf>
    <xf numFmtId="0" fontId="3" fillId="0" borderId="11" xfId="61" applyNumberFormat="1" applyFont="1" applyFill="1" applyBorder="1" applyAlignment="1">
      <alignment vertical="center" readingOrder="1"/>
      <protection/>
    </xf>
    <xf numFmtId="0" fontId="3" fillId="0" borderId="11" xfId="57" applyNumberFormat="1" applyFont="1" applyFill="1" applyBorder="1" applyAlignment="1">
      <alignment vertical="center" readingOrder="1"/>
      <protection/>
    </xf>
    <xf numFmtId="0" fontId="2" fillId="0" borderId="11" xfId="57" applyNumberFormat="1" applyFont="1" applyFill="1" applyBorder="1" applyAlignment="1" applyProtection="1">
      <alignment horizontal="left" vertical="center" readingOrder="1"/>
      <protection locked="0"/>
    </xf>
    <xf numFmtId="0" fontId="2" fillId="33" borderId="12" xfId="57" applyNumberFormat="1" applyFont="1" applyFill="1" applyBorder="1" applyAlignment="1" applyProtection="1">
      <alignment horizontal="right" vertical="center" readingOrder="1"/>
      <protection locked="0"/>
    </xf>
    <xf numFmtId="0" fontId="2" fillId="0" borderId="10" xfId="57" applyNumberFormat="1" applyFont="1" applyFill="1" applyBorder="1" applyAlignment="1" applyProtection="1">
      <alignment horizontal="center" vertical="center" wrapText="1" readingOrder="1"/>
      <protection locked="0"/>
    </xf>
    <xf numFmtId="0" fontId="2" fillId="0" borderId="11" xfId="57" applyNumberFormat="1" applyFont="1" applyFill="1" applyBorder="1" applyAlignment="1" applyProtection="1">
      <alignment horizontal="center" vertical="center" wrapText="1" readingOrder="1"/>
      <protection locked="0"/>
    </xf>
    <xf numFmtId="2" fontId="2" fillId="0" borderId="16" xfId="61" applyNumberFormat="1" applyFont="1" applyFill="1" applyBorder="1" applyAlignment="1">
      <alignment horizontal="right" vertical="center" readingOrder="1"/>
      <protection/>
    </xf>
    <xf numFmtId="2" fontId="2" fillId="0" borderId="16" xfId="60" applyNumberFormat="1" applyFont="1" applyFill="1" applyBorder="1" applyAlignment="1">
      <alignment horizontal="right" vertical="center" readingOrder="1"/>
      <protection/>
    </xf>
    <xf numFmtId="0" fontId="3" fillId="0" borderId="11" xfId="61" applyNumberFormat="1" applyFont="1" applyFill="1" applyBorder="1" applyAlignment="1">
      <alignment vertical="center" wrapText="1" readingOrder="1"/>
      <protection/>
    </xf>
    <xf numFmtId="2" fontId="3" fillId="0" borderId="0" xfId="57" applyNumberFormat="1" applyFont="1" applyFill="1" applyAlignment="1">
      <alignment vertical="top"/>
      <protection/>
    </xf>
    <xf numFmtId="0" fontId="17" fillId="0" borderId="11" xfId="0" applyNumberFormat="1" applyFont="1" applyFill="1" applyBorder="1" applyAlignment="1">
      <alignment horizontal="justify" vertical="top" wrapText="1"/>
    </xf>
    <xf numFmtId="0" fontId="18" fillId="0" borderId="11" xfId="0" applyFont="1" applyFill="1" applyBorder="1" applyAlignment="1">
      <alignment horizontal="justify" vertical="top" wrapText="1"/>
    </xf>
    <xf numFmtId="0" fontId="6" fillId="0" borderId="14" xfId="61" applyNumberFormat="1" applyFont="1" applyFill="1" applyBorder="1" applyAlignment="1">
      <alignment horizontal="center" vertical="top" wrapText="1"/>
      <protection/>
    </xf>
    <xf numFmtId="0" fontId="6" fillId="0" borderId="18" xfId="61" applyNumberFormat="1" applyFont="1" applyFill="1" applyBorder="1" applyAlignment="1">
      <alignment horizontal="center" vertical="top" wrapText="1"/>
      <protection/>
    </xf>
    <xf numFmtId="0" fontId="6" fillId="0" borderId="20" xfId="61" applyNumberFormat="1" applyFont="1" applyFill="1" applyBorder="1" applyAlignment="1">
      <alignment horizontal="center" vertical="top" wrapText="1"/>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1" xfId="57" applyNumberFormat="1" applyFont="1" applyFill="1" applyBorder="1" applyAlignment="1" applyProtection="1">
      <alignment horizontal="center" wrapText="1"/>
      <protection locked="0"/>
    </xf>
    <xf numFmtId="0" fontId="2" fillId="33" borderId="14" xfId="61" applyNumberFormat="1" applyFont="1" applyFill="1" applyBorder="1" applyAlignment="1" applyProtection="1">
      <alignment horizontal="left" vertical="top"/>
      <protection locked="0"/>
    </xf>
    <xf numFmtId="0" fontId="2" fillId="0" borderId="18" xfId="61" applyNumberFormat="1" applyFont="1" applyFill="1" applyBorder="1" applyAlignment="1" applyProtection="1">
      <alignment horizontal="left" vertical="top"/>
      <protection locked="0"/>
    </xf>
    <xf numFmtId="0" fontId="2" fillId="0" borderId="20" xfId="61"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E182"/>
  <sheetViews>
    <sheetView showGridLines="0" view="pageBreakPreview" zoomScale="90" zoomScaleNormal="80" zoomScaleSheetLayoutView="90" zoomScalePageLayoutView="0" workbookViewId="0" topLeftCell="A1">
      <selection activeCell="A6" sqref="A6:BC6"/>
    </sheetView>
  </sheetViews>
  <sheetFormatPr defaultColWidth="9.140625" defaultRowHeight="15"/>
  <cols>
    <col min="1" max="1" width="13.57421875" style="26" customWidth="1"/>
    <col min="2" max="2" width="57.7109375" style="26" customWidth="1"/>
    <col min="3" max="3" width="4.140625" style="26" hidden="1" customWidth="1"/>
    <col min="4" max="4" width="15.140625" style="26" customWidth="1"/>
    <col min="5" max="5" width="14.140625" style="26" customWidth="1"/>
    <col min="6" max="6" width="15.57421875" style="26" customWidth="1"/>
    <col min="7" max="7" width="14.140625" style="26" hidden="1" customWidth="1"/>
    <col min="8" max="10" width="12.140625" style="26" hidden="1" customWidth="1"/>
    <col min="11" max="11" width="19.57421875" style="26" hidden="1" customWidth="1"/>
    <col min="12" max="12" width="14.28125" style="26" hidden="1" customWidth="1"/>
    <col min="13" max="13" width="17.421875" style="26" hidden="1" customWidth="1"/>
    <col min="14" max="14" width="15.28125" style="54" hidden="1" customWidth="1"/>
    <col min="15" max="15" width="14.28125" style="26" hidden="1" customWidth="1"/>
    <col min="16" max="16" width="17.28125" style="26" hidden="1" customWidth="1"/>
    <col min="17" max="17" width="18.421875" style="26" hidden="1" customWidth="1"/>
    <col min="18" max="18" width="17.421875" style="26" hidden="1" customWidth="1"/>
    <col min="19" max="19" width="14.7109375" style="26" hidden="1" customWidth="1"/>
    <col min="20" max="20" width="14.8515625" style="26" hidden="1" customWidth="1"/>
    <col min="21" max="21" width="16.421875" style="26" hidden="1" customWidth="1"/>
    <col min="22" max="22" width="13.00390625" style="26" hidden="1" customWidth="1"/>
    <col min="23" max="51" width="9.140625" style="26" hidden="1" customWidth="1"/>
    <col min="52" max="52" width="10.28125" style="26" hidden="1" customWidth="1"/>
    <col min="53" max="53" width="21.7109375" style="26" customWidth="1"/>
    <col min="54" max="54" width="18.8515625" style="26" hidden="1" customWidth="1"/>
    <col min="55" max="55" width="50.140625" style="26" customWidth="1"/>
    <col min="56" max="56" width="13.8515625" style="62" hidden="1" customWidth="1"/>
    <col min="57" max="57" width="12.00390625" style="66" hidden="1" customWidth="1"/>
    <col min="58" max="225" width="9.140625" style="26" customWidth="1"/>
    <col min="226" max="230" width="9.140625" style="27" customWidth="1"/>
    <col min="231" max="16384" width="9.140625" style="26" customWidth="1"/>
  </cols>
  <sheetData>
    <row r="1" spans="1:230" s="1" customFormat="1" ht="27" customHeight="1">
      <c r="A1" s="91" t="str">
        <f>B2&amp;" BoQ"</f>
        <v>Percentage BoQ</v>
      </c>
      <c r="B1" s="91"/>
      <c r="C1" s="91"/>
      <c r="D1" s="91"/>
      <c r="E1" s="91"/>
      <c r="F1" s="91"/>
      <c r="G1" s="91"/>
      <c r="H1" s="91"/>
      <c r="I1" s="91"/>
      <c r="J1" s="91"/>
      <c r="K1" s="91"/>
      <c r="L1" s="91"/>
      <c r="O1" s="2"/>
      <c r="P1" s="2"/>
      <c r="Q1" s="3"/>
      <c r="BE1" s="63"/>
      <c r="HR1" s="3"/>
      <c r="HS1" s="3"/>
      <c r="HT1" s="3"/>
      <c r="HU1" s="3"/>
      <c r="HV1" s="3"/>
    </row>
    <row r="2" spans="1:57" s="1" customFormat="1" ht="25.5" customHeight="1" hidden="1">
      <c r="A2" s="28" t="s">
        <v>4</v>
      </c>
      <c r="B2" s="28" t="s">
        <v>63</v>
      </c>
      <c r="C2" s="28" t="s">
        <v>5</v>
      </c>
      <c r="D2" s="28" t="s">
        <v>6</v>
      </c>
      <c r="E2" s="28" t="s">
        <v>7</v>
      </c>
      <c r="J2" s="4"/>
      <c r="K2" s="4"/>
      <c r="L2" s="4"/>
      <c r="O2" s="2"/>
      <c r="P2" s="2"/>
      <c r="Q2" s="3"/>
      <c r="BE2" s="63"/>
    </row>
    <row r="3" spans="1:230" s="1" customFormat="1" ht="30" customHeight="1" hidden="1">
      <c r="A3" s="1" t="s">
        <v>68</v>
      </c>
      <c r="C3" s="1" t="s">
        <v>67</v>
      </c>
      <c r="BE3" s="63"/>
      <c r="HR3" s="3"/>
      <c r="HS3" s="3"/>
      <c r="HT3" s="3"/>
      <c r="HU3" s="3"/>
      <c r="HV3" s="3"/>
    </row>
    <row r="4" spans="1:230" s="5" customFormat="1" ht="30.75" customHeight="1">
      <c r="A4" s="92" t="s">
        <v>410</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61"/>
      <c r="BE4" s="65"/>
      <c r="HR4" s="6"/>
      <c r="HS4" s="6"/>
      <c r="HT4" s="6"/>
      <c r="HU4" s="6"/>
      <c r="HV4" s="6"/>
    </row>
    <row r="5" spans="1:230" s="5" customFormat="1" ht="30.75" customHeight="1">
      <c r="A5" s="92" t="s">
        <v>409</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61"/>
      <c r="BE5" s="65"/>
      <c r="HR5" s="6"/>
      <c r="HS5" s="6"/>
      <c r="HT5" s="6"/>
      <c r="HU5" s="6"/>
      <c r="HV5" s="6"/>
    </row>
    <row r="6" spans="1:230" s="5" customFormat="1" ht="30.75" customHeight="1">
      <c r="A6" s="92" t="s">
        <v>411</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61"/>
      <c r="BE6" s="65"/>
      <c r="HR6" s="6"/>
      <c r="HS6" s="6"/>
      <c r="HT6" s="6"/>
      <c r="HU6" s="6"/>
      <c r="HV6" s="6"/>
    </row>
    <row r="7" spans="1:230" s="5" customFormat="1" ht="29.25" customHeight="1" hidden="1">
      <c r="A7" s="93" t="s">
        <v>8</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61"/>
      <c r="BE7" s="65"/>
      <c r="HR7" s="6"/>
      <c r="HS7" s="6"/>
      <c r="HT7" s="6"/>
      <c r="HU7" s="6"/>
      <c r="HV7" s="6"/>
    </row>
    <row r="8" spans="1:230" s="7" customFormat="1" ht="37.5" customHeight="1">
      <c r="A8" s="29" t="s">
        <v>9</v>
      </c>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6"/>
      <c r="BE8" s="64"/>
      <c r="HR8" s="8"/>
      <c r="HS8" s="8"/>
      <c r="HT8" s="8"/>
      <c r="HU8" s="8"/>
      <c r="HV8" s="8"/>
    </row>
    <row r="9" spans="1:230" s="9" customFormat="1" ht="61.5" customHeight="1">
      <c r="A9" s="88" t="s">
        <v>10</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90"/>
      <c r="BE9" s="60"/>
      <c r="HR9" s="10"/>
      <c r="HS9" s="10"/>
      <c r="HT9" s="10"/>
      <c r="HU9" s="10"/>
      <c r="HV9" s="10"/>
    </row>
    <row r="10" spans="1:230"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BD10" s="9"/>
      <c r="BE10" s="60"/>
      <c r="HR10" s="13"/>
      <c r="HS10" s="13"/>
      <c r="HT10" s="13"/>
      <c r="HU10" s="13"/>
      <c r="HV10" s="13"/>
    </row>
    <row r="11" spans="1:230" s="12" customFormat="1" ht="42.75" customHeight="1">
      <c r="A11" s="11" t="s">
        <v>0</v>
      </c>
      <c r="B11" s="11" t="s">
        <v>17</v>
      </c>
      <c r="C11" s="11" t="s">
        <v>1</v>
      </c>
      <c r="D11" s="11" t="s">
        <v>18</v>
      </c>
      <c r="E11" s="11" t="s">
        <v>19</v>
      </c>
      <c r="F11" s="11" t="s">
        <v>2</v>
      </c>
      <c r="G11" s="11"/>
      <c r="H11" s="11"/>
      <c r="I11" s="11" t="s">
        <v>20</v>
      </c>
      <c r="J11" s="11" t="s">
        <v>21</v>
      </c>
      <c r="K11" s="11" t="s">
        <v>22</v>
      </c>
      <c r="L11" s="11" t="s">
        <v>23</v>
      </c>
      <c r="M11" s="30"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31" t="s">
        <v>32</v>
      </c>
      <c r="BB11" s="31" t="s">
        <v>32</v>
      </c>
      <c r="BC11" s="31" t="s">
        <v>33</v>
      </c>
      <c r="BD11" s="9"/>
      <c r="BE11" s="60"/>
      <c r="HR11" s="13"/>
      <c r="HS11" s="13"/>
      <c r="HT11" s="13"/>
      <c r="HU11" s="13"/>
      <c r="HV11" s="13"/>
    </row>
    <row r="12" spans="1:230"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BD12" s="9"/>
      <c r="BE12" s="60"/>
      <c r="HR12" s="13"/>
      <c r="HS12" s="13"/>
      <c r="HT12" s="13"/>
      <c r="HU12" s="13"/>
      <c r="HV12" s="13"/>
    </row>
    <row r="13" spans="1:230" s="21" customFormat="1" ht="22.5" customHeight="1">
      <c r="A13" s="32">
        <v>1</v>
      </c>
      <c r="B13" s="33" t="s">
        <v>174</v>
      </c>
      <c r="C13" s="57" t="s">
        <v>34</v>
      </c>
      <c r="D13" s="34"/>
      <c r="E13" s="15"/>
      <c r="F13" s="35"/>
      <c r="G13" s="16"/>
      <c r="H13" s="16"/>
      <c r="I13" s="35"/>
      <c r="J13" s="17"/>
      <c r="K13" s="18"/>
      <c r="L13" s="18"/>
      <c r="M13" s="19"/>
      <c r="N13" s="20"/>
      <c r="O13" s="20"/>
      <c r="P13" s="36"/>
      <c r="Q13" s="20"/>
      <c r="R13" s="20"/>
      <c r="S13" s="36"/>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56"/>
      <c r="BB13" s="38"/>
      <c r="BC13" s="39"/>
      <c r="BD13" s="9"/>
      <c r="BE13" s="60"/>
      <c r="HR13" s="22">
        <v>1</v>
      </c>
      <c r="HS13" s="22" t="s">
        <v>35</v>
      </c>
      <c r="HT13" s="22" t="s">
        <v>36</v>
      </c>
      <c r="HU13" s="22">
        <v>10</v>
      </c>
      <c r="HV13" s="22" t="s">
        <v>37</v>
      </c>
    </row>
    <row r="14" spans="1:239" s="21" customFormat="1" ht="67.5" customHeight="1">
      <c r="A14" s="32">
        <v>2</v>
      </c>
      <c r="B14" s="67" t="s">
        <v>175</v>
      </c>
      <c r="C14" s="57" t="s">
        <v>38</v>
      </c>
      <c r="D14" s="68">
        <v>2</v>
      </c>
      <c r="E14" s="69" t="s">
        <v>167</v>
      </c>
      <c r="F14" s="70">
        <v>64.05</v>
      </c>
      <c r="G14" s="71"/>
      <c r="H14" s="72"/>
      <c r="I14" s="73" t="s">
        <v>40</v>
      </c>
      <c r="J14" s="74">
        <f>IF(I14="Less(-)",-1,1)</f>
        <v>1</v>
      </c>
      <c r="K14" s="75" t="s">
        <v>64</v>
      </c>
      <c r="L14" s="75" t="s">
        <v>7</v>
      </c>
      <c r="M14" s="76"/>
      <c r="N14" s="71"/>
      <c r="O14" s="71"/>
      <c r="P14" s="77"/>
      <c r="Q14" s="71"/>
      <c r="R14" s="71"/>
      <c r="S14" s="77"/>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9">
        <f>total_amount_ba($B$2,$D$2,D14,F14,J14,K14,M14)</f>
        <v>128.1</v>
      </c>
      <c r="BB14" s="80">
        <f>BA14+SUM(N14:AZ14)</f>
        <v>128.1</v>
      </c>
      <c r="BC14" s="81" t="str">
        <f>SpellNumber(L14,BB14)</f>
        <v>INR  One Hundred &amp; Twenty Eight  and Paise Ten Only</v>
      </c>
      <c r="BD14" s="60">
        <v>56.62</v>
      </c>
      <c r="BE14" s="60">
        <f>ROUND(BD14*1.12*1.01,2)</f>
        <v>64.05</v>
      </c>
      <c r="BF14" s="60"/>
      <c r="IA14" s="22">
        <v>2</v>
      </c>
      <c r="IB14" s="22" t="s">
        <v>35</v>
      </c>
      <c r="IC14" s="22" t="s">
        <v>46</v>
      </c>
      <c r="ID14" s="22">
        <v>10</v>
      </c>
      <c r="IE14" s="22" t="s">
        <v>39</v>
      </c>
    </row>
    <row r="15" spans="1:239" s="21" customFormat="1" ht="69.75" customHeight="1">
      <c r="A15" s="32">
        <v>3</v>
      </c>
      <c r="B15" s="67" t="s">
        <v>187</v>
      </c>
      <c r="C15" s="57" t="s">
        <v>42</v>
      </c>
      <c r="D15" s="68">
        <v>2</v>
      </c>
      <c r="E15" s="69" t="s">
        <v>167</v>
      </c>
      <c r="F15" s="70">
        <v>187.78</v>
      </c>
      <c r="G15" s="71"/>
      <c r="H15" s="72"/>
      <c r="I15" s="73" t="s">
        <v>40</v>
      </c>
      <c r="J15" s="74">
        <f aca="true" t="shared" si="0" ref="J15:J79">IF(I15="Less(-)",-1,1)</f>
        <v>1</v>
      </c>
      <c r="K15" s="75" t="s">
        <v>64</v>
      </c>
      <c r="L15" s="75" t="s">
        <v>7</v>
      </c>
      <c r="M15" s="76"/>
      <c r="N15" s="71"/>
      <c r="O15" s="71"/>
      <c r="P15" s="77"/>
      <c r="Q15" s="71"/>
      <c r="R15" s="71"/>
      <c r="S15" s="77"/>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9">
        <f aca="true" t="shared" si="1" ref="BA15:BA78">total_amount_ba($B$2,$D$2,D15,F15,J15,K15,M15)</f>
        <v>375.56</v>
      </c>
      <c r="BB15" s="80">
        <f aca="true" t="shared" si="2" ref="BB15:BB78">BA15+SUM(N15:AZ15)</f>
        <v>375.56</v>
      </c>
      <c r="BC15" s="81" t="str">
        <f aca="true" t="shared" si="3" ref="BC15:BC79">SpellNumber(L15,BB15)</f>
        <v>INR  Three Hundred &amp; Seventy Five  and Paise Fifty Six Only</v>
      </c>
      <c r="BD15" s="60">
        <v>166</v>
      </c>
      <c r="BE15" s="60">
        <f aca="true" t="shared" si="4" ref="BE15:BE78">ROUND(BD15*1.12*1.01,2)</f>
        <v>187.78</v>
      </c>
      <c r="BF15" s="60"/>
      <c r="IA15" s="22">
        <v>3</v>
      </c>
      <c r="IB15" s="22" t="s">
        <v>48</v>
      </c>
      <c r="IC15" s="22" t="s">
        <v>49</v>
      </c>
      <c r="ID15" s="22">
        <v>10</v>
      </c>
      <c r="IE15" s="22" t="s">
        <v>39</v>
      </c>
    </row>
    <row r="16" spans="1:239" s="21" customFormat="1" ht="42.75" customHeight="1">
      <c r="A16" s="32">
        <v>4</v>
      </c>
      <c r="B16" s="67" t="s">
        <v>177</v>
      </c>
      <c r="C16" s="57" t="s">
        <v>45</v>
      </c>
      <c r="D16" s="68">
        <v>52</v>
      </c>
      <c r="E16" s="69" t="s">
        <v>158</v>
      </c>
      <c r="F16" s="70">
        <v>23.76</v>
      </c>
      <c r="G16" s="71"/>
      <c r="H16" s="72"/>
      <c r="I16" s="73" t="s">
        <v>40</v>
      </c>
      <c r="J16" s="74">
        <f t="shared" si="0"/>
        <v>1</v>
      </c>
      <c r="K16" s="75" t="s">
        <v>64</v>
      </c>
      <c r="L16" s="75" t="s">
        <v>7</v>
      </c>
      <c r="M16" s="76"/>
      <c r="N16" s="71"/>
      <c r="O16" s="71"/>
      <c r="P16" s="77"/>
      <c r="Q16" s="71"/>
      <c r="R16" s="71"/>
      <c r="S16" s="77"/>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9">
        <f t="shared" si="1"/>
        <v>1235.52</v>
      </c>
      <c r="BB16" s="80">
        <f t="shared" si="2"/>
        <v>1235.52</v>
      </c>
      <c r="BC16" s="81" t="str">
        <f t="shared" si="3"/>
        <v>INR  One Thousand Two Hundred &amp; Thirty Five  and Paise Fifty Two Only</v>
      </c>
      <c r="BD16" s="60">
        <v>21</v>
      </c>
      <c r="BE16" s="60">
        <f t="shared" si="4"/>
        <v>23.76</v>
      </c>
      <c r="BF16" s="60"/>
      <c r="IA16" s="22">
        <v>1.01</v>
      </c>
      <c r="IB16" s="22" t="s">
        <v>41</v>
      </c>
      <c r="IC16" s="22" t="s">
        <v>36</v>
      </c>
      <c r="ID16" s="22">
        <v>123.223</v>
      </c>
      <c r="IE16" s="22" t="s">
        <v>39</v>
      </c>
    </row>
    <row r="17" spans="1:239" s="21" customFormat="1" ht="43.5" customHeight="1">
      <c r="A17" s="32">
        <v>5</v>
      </c>
      <c r="B17" s="67" t="s">
        <v>176</v>
      </c>
      <c r="C17" s="57" t="s">
        <v>47</v>
      </c>
      <c r="D17" s="68">
        <v>74.555</v>
      </c>
      <c r="E17" s="69" t="s">
        <v>158</v>
      </c>
      <c r="F17" s="70">
        <v>11.31</v>
      </c>
      <c r="G17" s="71"/>
      <c r="H17" s="72"/>
      <c r="I17" s="73" t="s">
        <v>40</v>
      </c>
      <c r="J17" s="74">
        <f t="shared" si="0"/>
        <v>1</v>
      </c>
      <c r="K17" s="75" t="s">
        <v>64</v>
      </c>
      <c r="L17" s="75" t="s">
        <v>7</v>
      </c>
      <c r="M17" s="76"/>
      <c r="N17" s="71"/>
      <c r="O17" s="71"/>
      <c r="P17" s="77"/>
      <c r="Q17" s="71"/>
      <c r="R17" s="71"/>
      <c r="S17" s="77"/>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9">
        <f t="shared" si="1"/>
        <v>843.2170500000001</v>
      </c>
      <c r="BB17" s="80">
        <f t="shared" si="2"/>
        <v>843.2170500000001</v>
      </c>
      <c r="BC17" s="81" t="str">
        <f t="shared" si="3"/>
        <v>INR  Eight Hundred &amp; Forty Three  and Paise Twenty Two Only</v>
      </c>
      <c r="BD17" s="60">
        <v>10</v>
      </c>
      <c r="BE17" s="60">
        <f t="shared" si="4"/>
        <v>11.31</v>
      </c>
      <c r="BF17" s="60"/>
      <c r="BG17" s="82"/>
      <c r="IA17" s="22">
        <v>1.02</v>
      </c>
      <c r="IB17" s="22" t="s">
        <v>43</v>
      </c>
      <c r="IC17" s="22" t="s">
        <v>44</v>
      </c>
      <c r="ID17" s="22">
        <v>213</v>
      </c>
      <c r="IE17" s="22" t="s">
        <v>39</v>
      </c>
    </row>
    <row r="18" spans="1:239" s="21" customFormat="1" ht="67.5" customHeight="1">
      <c r="A18" s="32">
        <v>6</v>
      </c>
      <c r="B18" s="67" t="s">
        <v>178</v>
      </c>
      <c r="C18" s="57" t="s">
        <v>50</v>
      </c>
      <c r="D18" s="68">
        <v>6</v>
      </c>
      <c r="E18" s="69" t="s">
        <v>160</v>
      </c>
      <c r="F18" s="70">
        <v>56.56</v>
      </c>
      <c r="G18" s="71"/>
      <c r="H18" s="72"/>
      <c r="I18" s="73" t="s">
        <v>40</v>
      </c>
      <c r="J18" s="74">
        <f t="shared" si="0"/>
        <v>1</v>
      </c>
      <c r="K18" s="75" t="s">
        <v>64</v>
      </c>
      <c r="L18" s="75" t="s">
        <v>7</v>
      </c>
      <c r="M18" s="76"/>
      <c r="N18" s="71"/>
      <c r="O18" s="71"/>
      <c r="P18" s="77"/>
      <c r="Q18" s="71"/>
      <c r="R18" s="71"/>
      <c r="S18" s="77"/>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9">
        <f t="shared" si="1"/>
        <v>339.36</v>
      </c>
      <c r="BB18" s="80">
        <f t="shared" si="2"/>
        <v>339.36</v>
      </c>
      <c r="BC18" s="81" t="str">
        <f t="shared" si="3"/>
        <v>INR  Three Hundred &amp; Thirty Nine  and Paise Thirty Six Only</v>
      </c>
      <c r="BD18" s="60">
        <v>50</v>
      </c>
      <c r="BE18" s="60">
        <f t="shared" si="4"/>
        <v>56.56</v>
      </c>
      <c r="BF18" s="60"/>
      <c r="IA18" s="22">
        <v>2</v>
      </c>
      <c r="IB18" s="22" t="s">
        <v>35</v>
      </c>
      <c r="IC18" s="22" t="s">
        <v>46</v>
      </c>
      <c r="ID18" s="22">
        <v>10</v>
      </c>
      <c r="IE18" s="22" t="s">
        <v>39</v>
      </c>
    </row>
    <row r="19" spans="1:239" s="21" customFormat="1" ht="43.5" customHeight="1">
      <c r="A19" s="32">
        <v>7</v>
      </c>
      <c r="B19" s="67" t="s">
        <v>192</v>
      </c>
      <c r="C19" s="57" t="s">
        <v>51</v>
      </c>
      <c r="D19" s="68">
        <v>68</v>
      </c>
      <c r="E19" s="69" t="s">
        <v>158</v>
      </c>
      <c r="F19" s="70">
        <v>6.26</v>
      </c>
      <c r="G19" s="71"/>
      <c r="H19" s="72"/>
      <c r="I19" s="73" t="s">
        <v>40</v>
      </c>
      <c r="J19" s="74">
        <f t="shared" si="0"/>
        <v>1</v>
      </c>
      <c r="K19" s="75" t="s">
        <v>64</v>
      </c>
      <c r="L19" s="75" t="s">
        <v>7</v>
      </c>
      <c r="M19" s="76"/>
      <c r="N19" s="71"/>
      <c r="O19" s="71"/>
      <c r="P19" s="77"/>
      <c r="Q19" s="71"/>
      <c r="R19" s="71"/>
      <c r="S19" s="77"/>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9">
        <f t="shared" si="1"/>
        <v>425.68</v>
      </c>
      <c r="BB19" s="80">
        <f t="shared" si="2"/>
        <v>425.68</v>
      </c>
      <c r="BC19" s="81" t="str">
        <f t="shared" si="3"/>
        <v>INR  Four Hundred &amp; Twenty Five  and Paise Sixty Eight Only</v>
      </c>
      <c r="BD19" s="60">
        <v>5.53</v>
      </c>
      <c r="BE19" s="60">
        <f t="shared" si="4"/>
        <v>6.26</v>
      </c>
      <c r="BF19" s="60"/>
      <c r="IA19" s="22">
        <v>3</v>
      </c>
      <c r="IB19" s="22" t="s">
        <v>48</v>
      </c>
      <c r="IC19" s="22" t="s">
        <v>49</v>
      </c>
      <c r="ID19" s="22">
        <v>10</v>
      </c>
      <c r="IE19" s="22" t="s">
        <v>39</v>
      </c>
    </row>
    <row r="20" spans="1:239" s="21" customFormat="1" ht="189" customHeight="1">
      <c r="A20" s="32">
        <v>8</v>
      </c>
      <c r="B20" s="67" t="s">
        <v>193</v>
      </c>
      <c r="C20" s="57" t="s">
        <v>52</v>
      </c>
      <c r="D20" s="68">
        <v>120</v>
      </c>
      <c r="E20" s="69" t="s">
        <v>194</v>
      </c>
      <c r="F20" s="70">
        <v>81.45</v>
      </c>
      <c r="G20" s="71"/>
      <c r="H20" s="72"/>
      <c r="I20" s="73" t="s">
        <v>40</v>
      </c>
      <c r="J20" s="74">
        <f t="shared" si="0"/>
        <v>1</v>
      </c>
      <c r="K20" s="75" t="s">
        <v>64</v>
      </c>
      <c r="L20" s="75" t="s">
        <v>7</v>
      </c>
      <c r="M20" s="76"/>
      <c r="N20" s="71"/>
      <c r="O20" s="71"/>
      <c r="P20" s="77"/>
      <c r="Q20" s="71"/>
      <c r="R20" s="71"/>
      <c r="S20" s="77"/>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9">
        <f t="shared" si="1"/>
        <v>9774</v>
      </c>
      <c r="BB20" s="80">
        <f t="shared" si="2"/>
        <v>9774</v>
      </c>
      <c r="BC20" s="81" t="str">
        <f t="shared" si="3"/>
        <v>INR  Nine Thousand Seven Hundred &amp; Seventy Four  Only</v>
      </c>
      <c r="BD20" s="60">
        <v>72</v>
      </c>
      <c r="BE20" s="60">
        <f t="shared" si="4"/>
        <v>81.45</v>
      </c>
      <c r="BF20" s="60"/>
      <c r="IA20" s="22">
        <v>1.01</v>
      </c>
      <c r="IB20" s="22" t="s">
        <v>41</v>
      </c>
      <c r="IC20" s="22" t="s">
        <v>36</v>
      </c>
      <c r="ID20" s="22">
        <v>123.223</v>
      </c>
      <c r="IE20" s="22" t="s">
        <v>39</v>
      </c>
    </row>
    <row r="21" spans="1:239" s="21" customFormat="1" ht="47.25" customHeight="1">
      <c r="A21" s="32">
        <v>9</v>
      </c>
      <c r="B21" s="67" t="s">
        <v>195</v>
      </c>
      <c r="C21" s="57" t="s">
        <v>53</v>
      </c>
      <c r="D21" s="68">
        <v>100</v>
      </c>
      <c r="E21" s="69" t="s">
        <v>190</v>
      </c>
      <c r="F21" s="70">
        <v>23.76</v>
      </c>
      <c r="G21" s="71"/>
      <c r="H21" s="72"/>
      <c r="I21" s="73" t="s">
        <v>40</v>
      </c>
      <c r="J21" s="74">
        <f t="shared" si="0"/>
        <v>1</v>
      </c>
      <c r="K21" s="75" t="s">
        <v>64</v>
      </c>
      <c r="L21" s="75" t="s">
        <v>7</v>
      </c>
      <c r="M21" s="76"/>
      <c r="N21" s="71"/>
      <c r="O21" s="71"/>
      <c r="P21" s="77"/>
      <c r="Q21" s="71"/>
      <c r="R21" s="71"/>
      <c r="S21" s="77"/>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9">
        <f t="shared" si="1"/>
        <v>2376</v>
      </c>
      <c r="BB21" s="80">
        <f t="shared" si="2"/>
        <v>2376</v>
      </c>
      <c r="BC21" s="81" t="str">
        <f t="shared" si="3"/>
        <v>INR  Two Thousand Three Hundred &amp; Seventy Six  Only</v>
      </c>
      <c r="BD21" s="60">
        <v>21</v>
      </c>
      <c r="BE21" s="60">
        <f t="shared" si="4"/>
        <v>23.76</v>
      </c>
      <c r="BF21" s="60"/>
      <c r="IA21" s="22"/>
      <c r="IB21" s="22"/>
      <c r="IC21" s="22"/>
      <c r="ID21" s="22"/>
      <c r="IE21" s="22"/>
    </row>
    <row r="22" spans="1:239" s="21" customFormat="1" ht="46.5" customHeight="1">
      <c r="A22" s="32">
        <v>10</v>
      </c>
      <c r="B22" s="67" t="s">
        <v>196</v>
      </c>
      <c r="C22" s="57" t="s">
        <v>54</v>
      </c>
      <c r="D22" s="68">
        <v>100</v>
      </c>
      <c r="E22" s="69" t="s">
        <v>190</v>
      </c>
      <c r="F22" s="70">
        <v>23.76</v>
      </c>
      <c r="G22" s="71"/>
      <c r="H22" s="72"/>
      <c r="I22" s="73" t="s">
        <v>40</v>
      </c>
      <c r="J22" s="74">
        <f t="shared" si="0"/>
        <v>1</v>
      </c>
      <c r="K22" s="75" t="s">
        <v>64</v>
      </c>
      <c r="L22" s="75" t="s">
        <v>7</v>
      </c>
      <c r="M22" s="76"/>
      <c r="N22" s="71"/>
      <c r="O22" s="71"/>
      <c r="P22" s="77"/>
      <c r="Q22" s="71"/>
      <c r="R22" s="71"/>
      <c r="S22" s="77"/>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9">
        <f t="shared" si="1"/>
        <v>2376</v>
      </c>
      <c r="BB22" s="80">
        <f t="shared" si="2"/>
        <v>2376</v>
      </c>
      <c r="BC22" s="81" t="str">
        <f t="shared" si="3"/>
        <v>INR  Two Thousand Three Hundred &amp; Seventy Six  Only</v>
      </c>
      <c r="BD22" s="60">
        <v>21</v>
      </c>
      <c r="BE22" s="60">
        <f t="shared" si="4"/>
        <v>23.76</v>
      </c>
      <c r="BF22" s="60"/>
      <c r="IA22" s="22"/>
      <c r="IB22" s="22"/>
      <c r="IC22" s="22"/>
      <c r="ID22" s="22"/>
      <c r="IE22" s="22"/>
    </row>
    <row r="23" spans="1:239" s="21" customFormat="1" ht="99.75" customHeight="1">
      <c r="A23" s="32">
        <v>11</v>
      </c>
      <c r="B23" s="67" t="s">
        <v>197</v>
      </c>
      <c r="C23" s="57" t="s">
        <v>55</v>
      </c>
      <c r="D23" s="68">
        <v>1</v>
      </c>
      <c r="E23" s="69" t="s">
        <v>198</v>
      </c>
      <c r="F23" s="70">
        <v>1062.2</v>
      </c>
      <c r="G23" s="71"/>
      <c r="H23" s="72"/>
      <c r="I23" s="73" t="s">
        <v>40</v>
      </c>
      <c r="J23" s="74">
        <f t="shared" si="0"/>
        <v>1</v>
      </c>
      <c r="K23" s="75" t="s">
        <v>64</v>
      </c>
      <c r="L23" s="75" t="s">
        <v>7</v>
      </c>
      <c r="M23" s="76"/>
      <c r="N23" s="71"/>
      <c r="O23" s="71"/>
      <c r="P23" s="77"/>
      <c r="Q23" s="71"/>
      <c r="R23" s="71"/>
      <c r="S23" s="77"/>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9">
        <f t="shared" si="1"/>
        <v>1062.2</v>
      </c>
      <c r="BB23" s="80">
        <f t="shared" si="2"/>
        <v>1062.2</v>
      </c>
      <c r="BC23" s="81" t="str">
        <f t="shared" si="3"/>
        <v>INR  One Thousand  &amp;Sixty Two  and Paise Twenty Only</v>
      </c>
      <c r="BD23" s="60">
        <v>939</v>
      </c>
      <c r="BE23" s="60">
        <f t="shared" si="4"/>
        <v>1062.2</v>
      </c>
      <c r="BF23" s="60"/>
      <c r="IA23" s="22"/>
      <c r="IB23" s="22"/>
      <c r="IC23" s="22"/>
      <c r="ID23" s="22"/>
      <c r="IE23" s="22"/>
    </row>
    <row r="24" spans="1:239" s="21" customFormat="1" ht="84" customHeight="1">
      <c r="A24" s="32">
        <v>12</v>
      </c>
      <c r="B24" s="67" t="s">
        <v>199</v>
      </c>
      <c r="C24" s="57" t="s">
        <v>56</v>
      </c>
      <c r="D24" s="68">
        <v>1</v>
      </c>
      <c r="E24" s="69" t="s">
        <v>198</v>
      </c>
      <c r="F24" s="70">
        <v>1118.76</v>
      </c>
      <c r="G24" s="71"/>
      <c r="H24" s="72"/>
      <c r="I24" s="73" t="s">
        <v>40</v>
      </c>
      <c r="J24" s="74">
        <f t="shared" si="0"/>
        <v>1</v>
      </c>
      <c r="K24" s="75" t="s">
        <v>64</v>
      </c>
      <c r="L24" s="75" t="s">
        <v>7</v>
      </c>
      <c r="M24" s="76"/>
      <c r="N24" s="71"/>
      <c r="O24" s="71"/>
      <c r="P24" s="77"/>
      <c r="Q24" s="71"/>
      <c r="R24" s="71"/>
      <c r="S24" s="77"/>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9">
        <f t="shared" si="1"/>
        <v>1118.76</v>
      </c>
      <c r="BB24" s="80">
        <f t="shared" si="2"/>
        <v>1118.76</v>
      </c>
      <c r="BC24" s="81" t="str">
        <f t="shared" si="3"/>
        <v>INR  One Thousand One Hundred &amp; Eighteen  and Paise Seventy Six Only</v>
      </c>
      <c r="BD24" s="60">
        <v>989</v>
      </c>
      <c r="BE24" s="60">
        <f t="shared" si="4"/>
        <v>1118.76</v>
      </c>
      <c r="BF24" s="60"/>
      <c r="IA24" s="22"/>
      <c r="IB24" s="22"/>
      <c r="IC24" s="22"/>
      <c r="ID24" s="22"/>
      <c r="IE24" s="22"/>
    </row>
    <row r="25" spans="1:239" s="21" customFormat="1" ht="84.75" customHeight="1">
      <c r="A25" s="32">
        <v>13</v>
      </c>
      <c r="B25" s="67" t="s">
        <v>200</v>
      </c>
      <c r="C25" s="57" t="s">
        <v>137</v>
      </c>
      <c r="D25" s="68">
        <v>1.2</v>
      </c>
      <c r="E25" s="69" t="s">
        <v>198</v>
      </c>
      <c r="F25" s="70">
        <v>1175.32</v>
      </c>
      <c r="G25" s="71"/>
      <c r="H25" s="72"/>
      <c r="I25" s="73" t="s">
        <v>40</v>
      </c>
      <c r="J25" s="74">
        <f t="shared" si="0"/>
        <v>1</v>
      </c>
      <c r="K25" s="75" t="s">
        <v>64</v>
      </c>
      <c r="L25" s="75" t="s">
        <v>7</v>
      </c>
      <c r="M25" s="76"/>
      <c r="N25" s="71"/>
      <c r="O25" s="71"/>
      <c r="P25" s="77"/>
      <c r="Q25" s="71"/>
      <c r="R25" s="71"/>
      <c r="S25" s="77"/>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9">
        <f t="shared" si="1"/>
        <v>1410.3839999999998</v>
      </c>
      <c r="BB25" s="80">
        <f t="shared" si="2"/>
        <v>1410.3839999999998</v>
      </c>
      <c r="BC25" s="81" t="str">
        <f t="shared" si="3"/>
        <v>INR  One Thousand Four Hundred &amp; Ten  and Paise Thirty Eight Only</v>
      </c>
      <c r="BD25" s="60">
        <v>1039</v>
      </c>
      <c r="BE25" s="60">
        <f t="shared" si="4"/>
        <v>1175.32</v>
      </c>
      <c r="BF25" s="60"/>
      <c r="IA25" s="22"/>
      <c r="IB25" s="22"/>
      <c r="IC25" s="22"/>
      <c r="ID25" s="22"/>
      <c r="IE25" s="22"/>
    </row>
    <row r="26" spans="1:239" s="21" customFormat="1" ht="54.75" customHeight="1">
      <c r="A26" s="32">
        <v>14</v>
      </c>
      <c r="B26" s="67" t="s">
        <v>201</v>
      </c>
      <c r="C26" s="57" t="s">
        <v>57</v>
      </c>
      <c r="D26" s="68">
        <v>2</v>
      </c>
      <c r="E26" s="69" t="s">
        <v>198</v>
      </c>
      <c r="F26" s="70">
        <v>505.65</v>
      </c>
      <c r="G26" s="71"/>
      <c r="H26" s="72"/>
      <c r="I26" s="73" t="s">
        <v>40</v>
      </c>
      <c r="J26" s="74">
        <f t="shared" si="0"/>
        <v>1</v>
      </c>
      <c r="K26" s="75" t="s">
        <v>64</v>
      </c>
      <c r="L26" s="75" t="s">
        <v>7</v>
      </c>
      <c r="M26" s="76"/>
      <c r="N26" s="71"/>
      <c r="O26" s="71"/>
      <c r="P26" s="77"/>
      <c r="Q26" s="71"/>
      <c r="R26" s="71"/>
      <c r="S26" s="77"/>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9">
        <f t="shared" si="1"/>
        <v>1011.3</v>
      </c>
      <c r="BB26" s="80">
        <f t="shared" si="2"/>
        <v>1011.3</v>
      </c>
      <c r="BC26" s="81" t="str">
        <f t="shared" si="3"/>
        <v>INR  One Thousand  &amp;Eleven  and Paise Thirty Only</v>
      </c>
      <c r="BD26" s="60">
        <v>447</v>
      </c>
      <c r="BE26" s="60">
        <f t="shared" si="4"/>
        <v>505.65</v>
      </c>
      <c r="BF26" s="60"/>
      <c r="IA26" s="22"/>
      <c r="IB26" s="22"/>
      <c r="IC26" s="22"/>
      <c r="ID26" s="22"/>
      <c r="IE26" s="22"/>
    </row>
    <row r="27" spans="1:239" s="21" customFormat="1" ht="54" customHeight="1">
      <c r="A27" s="32">
        <v>15</v>
      </c>
      <c r="B27" s="67" t="s">
        <v>202</v>
      </c>
      <c r="C27" s="57" t="s">
        <v>58</v>
      </c>
      <c r="D27" s="68">
        <v>2</v>
      </c>
      <c r="E27" s="69" t="s">
        <v>198</v>
      </c>
      <c r="F27" s="70">
        <v>562.21</v>
      </c>
      <c r="G27" s="71"/>
      <c r="H27" s="72"/>
      <c r="I27" s="73" t="s">
        <v>40</v>
      </c>
      <c r="J27" s="74">
        <f t="shared" si="0"/>
        <v>1</v>
      </c>
      <c r="K27" s="75" t="s">
        <v>64</v>
      </c>
      <c r="L27" s="75" t="s">
        <v>7</v>
      </c>
      <c r="M27" s="76"/>
      <c r="N27" s="71"/>
      <c r="O27" s="71"/>
      <c r="P27" s="77"/>
      <c r="Q27" s="71"/>
      <c r="R27" s="71"/>
      <c r="S27" s="77"/>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9">
        <f t="shared" si="1"/>
        <v>1124.42</v>
      </c>
      <c r="BB27" s="80">
        <f t="shared" si="2"/>
        <v>1124.42</v>
      </c>
      <c r="BC27" s="81" t="str">
        <f t="shared" si="3"/>
        <v>INR  One Thousand One Hundred &amp; Twenty Four  and Paise Forty Two Only</v>
      </c>
      <c r="BD27" s="60">
        <v>497</v>
      </c>
      <c r="BE27" s="60">
        <f t="shared" si="4"/>
        <v>562.21</v>
      </c>
      <c r="BF27" s="60"/>
      <c r="IA27" s="22"/>
      <c r="IB27" s="22"/>
      <c r="IC27" s="22"/>
      <c r="ID27" s="22"/>
      <c r="IE27" s="22"/>
    </row>
    <row r="28" spans="1:239" s="21" customFormat="1" ht="68.25" customHeight="1">
      <c r="A28" s="32">
        <v>16</v>
      </c>
      <c r="B28" s="67" t="s">
        <v>203</v>
      </c>
      <c r="C28" s="57" t="s">
        <v>59</v>
      </c>
      <c r="D28" s="68">
        <v>2</v>
      </c>
      <c r="E28" s="69" t="s">
        <v>198</v>
      </c>
      <c r="F28" s="70">
        <v>618.77</v>
      </c>
      <c r="G28" s="71"/>
      <c r="H28" s="72"/>
      <c r="I28" s="73" t="s">
        <v>40</v>
      </c>
      <c r="J28" s="74">
        <f t="shared" si="0"/>
        <v>1</v>
      </c>
      <c r="K28" s="75" t="s">
        <v>64</v>
      </c>
      <c r="L28" s="75" t="s">
        <v>7</v>
      </c>
      <c r="M28" s="76"/>
      <c r="N28" s="71"/>
      <c r="O28" s="71"/>
      <c r="P28" s="77"/>
      <c r="Q28" s="71"/>
      <c r="R28" s="71"/>
      <c r="S28" s="77"/>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9">
        <f t="shared" si="1"/>
        <v>1237.54</v>
      </c>
      <c r="BB28" s="80">
        <f t="shared" si="2"/>
        <v>1237.54</v>
      </c>
      <c r="BC28" s="81" t="str">
        <f t="shared" si="3"/>
        <v>INR  One Thousand Two Hundred &amp; Thirty Seven  and Paise Fifty Four Only</v>
      </c>
      <c r="BD28" s="60">
        <v>547</v>
      </c>
      <c r="BE28" s="60">
        <f t="shared" si="4"/>
        <v>618.77</v>
      </c>
      <c r="BF28" s="60"/>
      <c r="IA28" s="22"/>
      <c r="IB28" s="22"/>
      <c r="IC28" s="22"/>
      <c r="ID28" s="22"/>
      <c r="IE28" s="22"/>
    </row>
    <row r="29" spans="1:239" s="21" customFormat="1" ht="32.25" customHeight="1">
      <c r="A29" s="32">
        <v>17</v>
      </c>
      <c r="B29" s="67" t="s">
        <v>204</v>
      </c>
      <c r="C29" s="57" t="s">
        <v>60</v>
      </c>
      <c r="D29" s="68">
        <v>6.41</v>
      </c>
      <c r="E29" s="69" t="s">
        <v>198</v>
      </c>
      <c r="F29" s="70">
        <v>6102.82</v>
      </c>
      <c r="G29" s="71"/>
      <c r="H29" s="72"/>
      <c r="I29" s="73" t="s">
        <v>40</v>
      </c>
      <c r="J29" s="74">
        <f t="shared" si="0"/>
        <v>1</v>
      </c>
      <c r="K29" s="75" t="s">
        <v>64</v>
      </c>
      <c r="L29" s="75" t="s">
        <v>7</v>
      </c>
      <c r="M29" s="76"/>
      <c r="N29" s="71"/>
      <c r="O29" s="71"/>
      <c r="P29" s="77"/>
      <c r="Q29" s="71"/>
      <c r="R29" s="71"/>
      <c r="S29" s="77"/>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9">
        <f t="shared" si="1"/>
        <v>39119.076199999996</v>
      </c>
      <c r="BB29" s="80">
        <f t="shared" si="2"/>
        <v>39119.076199999996</v>
      </c>
      <c r="BC29" s="81" t="str">
        <f t="shared" si="3"/>
        <v>INR  Thirty Nine Thousand One Hundred &amp; Nineteen  and Paise Eight Only</v>
      </c>
      <c r="BD29" s="60">
        <v>5395</v>
      </c>
      <c r="BE29" s="60">
        <f t="shared" si="4"/>
        <v>6102.82</v>
      </c>
      <c r="BF29" s="60"/>
      <c r="IA29" s="22"/>
      <c r="IB29" s="22"/>
      <c r="IC29" s="22"/>
      <c r="ID29" s="22"/>
      <c r="IE29" s="22"/>
    </row>
    <row r="30" spans="1:239" s="21" customFormat="1" ht="42.75" customHeight="1">
      <c r="A30" s="32">
        <v>18</v>
      </c>
      <c r="B30" s="67" t="s">
        <v>205</v>
      </c>
      <c r="C30" s="57" t="s">
        <v>61</v>
      </c>
      <c r="D30" s="68">
        <v>11.9</v>
      </c>
      <c r="E30" s="69" t="s">
        <v>158</v>
      </c>
      <c r="F30" s="70">
        <v>762.43</v>
      </c>
      <c r="G30" s="71"/>
      <c r="H30" s="72"/>
      <c r="I30" s="73" t="s">
        <v>40</v>
      </c>
      <c r="J30" s="74">
        <f t="shared" si="0"/>
        <v>1</v>
      </c>
      <c r="K30" s="75" t="s">
        <v>64</v>
      </c>
      <c r="L30" s="75" t="s">
        <v>7</v>
      </c>
      <c r="M30" s="76"/>
      <c r="N30" s="71"/>
      <c r="O30" s="71"/>
      <c r="P30" s="77"/>
      <c r="Q30" s="71"/>
      <c r="R30" s="71"/>
      <c r="S30" s="77"/>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9">
        <f t="shared" si="1"/>
        <v>9072.917</v>
      </c>
      <c r="BB30" s="80">
        <f t="shared" si="2"/>
        <v>9072.917</v>
      </c>
      <c r="BC30" s="81" t="str">
        <f t="shared" si="3"/>
        <v>INR  Nine Thousand  &amp;Seventy Two  and Paise Ninety Two Only</v>
      </c>
      <c r="BD30" s="60">
        <v>674</v>
      </c>
      <c r="BE30" s="60">
        <f t="shared" si="4"/>
        <v>762.43</v>
      </c>
      <c r="BF30" s="60"/>
      <c r="IA30" s="22"/>
      <c r="IB30" s="22"/>
      <c r="IC30" s="22"/>
      <c r="ID30" s="22"/>
      <c r="IE30" s="22"/>
    </row>
    <row r="31" spans="1:239" s="21" customFormat="1" ht="42" customHeight="1">
      <c r="A31" s="32">
        <v>19</v>
      </c>
      <c r="B31" s="67" t="s">
        <v>206</v>
      </c>
      <c r="C31" s="57" t="s">
        <v>70</v>
      </c>
      <c r="D31" s="68">
        <v>1</v>
      </c>
      <c r="E31" s="69" t="s">
        <v>158</v>
      </c>
      <c r="F31" s="70">
        <v>776</v>
      </c>
      <c r="G31" s="71"/>
      <c r="H31" s="72"/>
      <c r="I31" s="73" t="s">
        <v>40</v>
      </c>
      <c r="J31" s="74">
        <f t="shared" si="0"/>
        <v>1</v>
      </c>
      <c r="K31" s="75" t="s">
        <v>64</v>
      </c>
      <c r="L31" s="75" t="s">
        <v>7</v>
      </c>
      <c r="M31" s="76"/>
      <c r="N31" s="71"/>
      <c r="O31" s="71"/>
      <c r="P31" s="77"/>
      <c r="Q31" s="71"/>
      <c r="R31" s="71"/>
      <c r="S31" s="77"/>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9">
        <f t="shared" si="1"/>
        <v>776</v>
      </c>
      <c r="BB31" s="80">
        <f t="shared" si="2"/>
        <v>776</v>
      </c>
      <c r="BC31" s="81" t="str">
        <f t="shared" si="3"/>
        <v>INR  Seven Hundred &amp; Seventy Six  Only</v>
      </c>
      <c r="BD31" s="60">
        <v>686</v>
      </c>
      <c r="BE31" s="60">
        <f t="shared" si="4"/>
        <v>776</v>
      </c>
      <c r="BF31" s="60"/>
      <c r="IA31" s="22"/>
      <c r="IB31" s="22"/>
      <c r="IC31" s="22"/>
      <c r="ID31" s="22"/>
      <c r="IE31" s="22"/>
    </row>
    <row r="32" spans="1:239" s="21" customFormat="1" ht="42" customHeight="1">
      <c r="A32" s="32">
        <v>20</v>
      </c>
      <c r="B32" s="67" t="s">
        <v>207</v>
      </c>
      <c r="C32" s="57" t="s">
        <v>71</v>
      </c>
      <c r="D32" s="68">
        <v>71</v>
      </c>
      <c r="E32" s="69" t="s">
        <v>158</v>
      </c>
      <c r="F32" s="70">
        <v>789.58</v>
      </c>
      <c r="G32" s="71"/>
      <c r="H32" s="72"/>
      <c r="I32" s="73" t="s">
        <v>40</v>
      </c>
      <c r="J32" s="74">
        <f t="shared" si="0"/>
        <v>1</v>
      </c>
      <c r="K32" s="75" t="s">
        <v>64</v>
      </c>
      <c r="L32" s="75" t="s">
        <v>7</v>
      </c>
      <c r="M32" s="76"/>
      <c r="N32" s="71"/>
      <c r="O32" s="71"/>
      <c r="P32" s="77"/>
      <c r="Q32" s="71"/>
      <c r="R32" s="71"/>
      <c r="S32" s="77"/>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9">
        <f t="shared" si="1"/>
        <v>56060.18</v>
      </c>
      <c r="BB32" s="80">
        <f t="shared" si="2"/>
        <v>56060.18</v>
      </c>
      <c r="BC32" s="81" t="str">
        <f t="shared" si="3"/>
        <v>INR  Fifty Six Thousand  &amp;Sixty  and Paise Eighteen Only</v>
      </c>
      <c r="BD32" s="60">
        <v>698</v>
      </c>
      <c r="BE32" s="60">
        <f t="shared" si="4"/>
        <v>789.58</v>
      </c>
      <c r="BF32" s="60"/>
      <c r="IA32" s="22"/>
      <c r="IB32" s="22"/>
      <c r="IC32" s="22"/>
      <c r="ID32" s="22"/>
      <c r="IE32" s="22"/>
    </row>
    <row r="33" spans="1:239" s="21" customFormat="1" ht="57.75" customHeight="1">
      <c r="A33" s="32">
        <v>21</v>
      </c>
      <c r="B33" s="67" t="s">
        <v>208</v>
      </c>
      <c r="C33" s="57" t="s">
        <v>72</v>
      </c>
      <c r="D33" s="68">
        <v>3.727</v>
      </c>
      <c r="E33" s="69" t="s">
        <v>209</v>
      </c>
      <c r="F33" s="70">
        <v>4602.85</v>
      </c>
      <c r="G33" s="71"/>
      <c r="H33" s="72"/>
      <c r="I33" s="73" t="s">
        <v>40</v>
      </c>
      <c r="J33" s="74">
        <f t="shared" si="0"/>
        <v>1</v>
      </c>
      <c r="K33" s="75" t="s">
        <v>64</v>
      </c>
      <c r="L33" s="75" t="s">
        <v>7</v>
      </c>
      <c r="M33" s="76"/>
      <c r="N33" s="71"/>
      <c r="O33" s="71"/>
      <c r="P33" s="77"/>
      <c r="Q33" s="71"/>
      <c r="R33" s="71"/>
      <c r="S33" s="77"/>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9">
        <f t="shared" si="1"/>
        <v>17154.82195</v>
      </c>
      <c r="BB33" s="80">
        <f t="shared" si="2"/>
        <v>17154.82195</v>
      </c>
      <c r="BC33" s="81" t="str">
        <f t="shared" si="3"/>
        <v>INR  Seventeen Thousand One Hundred &amp; Fifty Four  and Paise Eighty Two Only</v>
      </c>
      <c r="BD33" s="60">
        <v>4069</v>
      </c>
      <c r="BE33" s="60">
        <f t="shared" si="4"/>
        <v>4602.85</v>
      </c>
      <c r="BF33" s="60"/>
      <c r="IA33" s="22"/>
      <c r="IB33" s="22"/>
      <c r="IC33" s="22"/>
      <c r="ID33" s="22"/>
      <c r="IE33" s="22"/>
    </row>
    <row r="34" spans="1:239" s="21" customFormat="1" ht="42.75" customHeight="1">
      <c r="A34" s="32">
        <v>22</v>
      </c>
      <c r="B34" s="67" t="s">
        <v>179</v>
      </c>
      <c r="C34" s="57" t="s">
        <v>73</v>
      </c>
      <c r="D34" s="68">
        <v>147</v>
      </c>
      <c r="E34" s="69" t="s">
        <v>158</v>
      </c>
      <c r="F34" s="70">
        <v>21.49</v>
      </c>
      <c r="G34" s="71"/>
      <c r="H34" s="72"/>
      <c r="I34" s="73" t="s">
        <v>40</v>
      </c>
      <c r="J34" s="74">
        <f t="shared" si="0"/>
        <v>1</v>
      </c>
      <c r="K34" s="75" t="s">
        <v>64</v>
      </c>
      <c r="L34" s="75" t="s">
        <v>7</v>
      </c>
      <c r="M34" s="76"/>
      <c r="N34" s="71"/>
      <c r="O34" s="71"/>
      <c r="P34" s="77"/>
      <c r="Q34" s="71"/>
      <c r="R34" s="71"/>
      <c r="S34" s="77"/>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9">
        <f t="shared" si="1"/>
        <v>3159.0299999999997</v>
      </c>
      <c r="BB34" s="80">
        <f t="shared" si="2"/>
        <v>3159.0299999999997</v>
      </c>
      <c r="BC34" s="81" t="str">
        <f t="shared" si="3"/>
        <v>INR  Three Thousand One Hundred &amp; Fifty Nine  and Paise Three Only</v>
      </c>
      <c r="BD34" s="60">
        <v>19</v>
      </c>
      <c r="BE34" s="60">
        <f t="shared" si="4"/>
        <v>21.49</v>
      </c>
      <c r="BF34" s="60"/>
      <c r="IA34" s="22"/>
      <c r="IB34" s="22"/>
      <c r="IC34" s="22"/>
      <c r="ID34" s="22"/>
      <c r="IE34" s="22"/>
    </row>
    <row r="35" spans="1:239" s="21" customFormat="1" ht="55.5" customHeight="1">
      <c r="A35" s="32">
        <v>23</v>
      </c>
      <c r="B35" s="67" t="s">
        <v>180</v>
      </c>
      <c r="C35" s="57" t="s">
        <v>74</v>
      </c>
      <c r="D35" s="68">
        <v>4</v>
      </c>
      <c r="E35" s="69" t="s">
        <v>154</v>
      </c>
      <c r="F35" s="70">
        <v>99.55</v>
      </c>
      <c r="G35" s="71"/>
      <c r="H35" s="72"/>
      <c r="I35" s="73" t="s">
        <v>40</v>
      </c>
      <c r="J35" s="74">
        <f t="shared" si="0"/>
        <v>1</v>
      </c>
      <c r="K35" s="75" t="s">
        <v>64</v>
      </c>
      <c r="L35" s="75" t="s">
        <v>7</v>
      </c>
      <c r="M35" s="76"/>
      <c r="N35" s="71"/>
      <c r="O35" s="71"/>
      <c r="P35" s="77"/>
      <c r="Q35" s="71"/>
      <c r="R35" s="71"/>
      <c r="S35" s="77"/>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9">
        <f t="shared" si="1"/>
        <v>398.2</v>
      </c>
      <c r="BB35" s="80">
        <f t="shared" si="2"/>
        <v>398.2</v>
      </c>
      <c r="BC35" s="81" t="str">
        <f t="shared" si="3"/>
        <v>INR  Three Hundred &amp; Ninety Eight  and Paise Twenty Only</v>
      </c>
      <c r="BD35" s="60">
        <v>88</v>
      </c>
      <c r="BE35" s="60">
        <f t="shared" si="4"/>
        <v>99.55</v>
      </c>
      <c r="BF35" s="60"/>
      <c r="IA35" s="22"/>
      <c r="IB35" s="22"/>
      <c r="IC35" s="22"/>
      <c r="ID35" s="22"/>
      <c r="IE35" s="22"/>
    </row>
    <row r="36" spans="1:239" s="21" customFormat="1" ht="56.25" customHeight="1">
      <c r="A36" s="32">
        <v>24</v>
      </c>
      <c r="B36" s="67" t="s">
        <v>181</v>
      </c>
      <c r="C36" s="57" t="s">
        <v>75</v>
      </c>
      <c r="D36" s="68">
        <v>1</v>
      </c>
      <c r="E36" s="69" t="s">
        <v>158</v>
      </c>
      <c r="F36" s="70">
        <v>349.54</v>
      </c>
      <c r="G36" s="71"/>
      <c r="H36" s="72"/>
      <c r="I36" s="73" t="s">
        <v>40</v>
      </c>
      <c r="J36" s="74">
        <f>IF(I36="Less(-)",-1,1)</f>
        <v>1</v>
      </c>
      <c r="K36" s="75" t="s">
        <v>64</v>
      </c>
      <c r="L36" s="75" t="s">
        <v>7</v>
      </c>
      <c r="M36" s="76"/>
      <c r="N36" s="71"/>
      <c r="O36" s="71"/>
      <c r="P36" s="77"/>
      <c r="Q36" s="71"/>
      <c r="R36" s="71"/>
      <c r="S36" s="77"/>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9">
        <f t="shared" si="1"/>
        <v>349.54</v>
      </c>
      <c r="BB36" s="80">
        <f t="shared" si="2"/>
        <v>349.54</v>
      </c>
      <c r="BC36" s="81" t="str">
        <f>SpellNumber(L36,BB36)</f>
        <v>INR  Three Hundred &amp; Forty Nine  and Paise Fifty Four Only</v>
      </c>
      <c r="BD36" s="60">
        <v>309</v>
      </c>
      <c r="BE36" s="60">
        <f t="shared" si="4"/>
        <v>349.54</v>
      </c>
      <c r="BF36" s="60"/>
      <c r="IA36" s="22"/>
      <c r="IB36" s="22"/>
      <c r="IC36" s="22"/>
      <c r="ID36" s="22"/>
      <c r="IE36" s="22"/>
    </row>
    <row r="37" spans="1:239" s="21" customFormat="1" ht="96" customHeight="1">
      <c r="A37" s="32">
        <v>25</v>
      </c>
      <c r="B37" s="67" t="s">
        <v>210</v>
      </c>
      <c r="C37" s="57" t="s">
        <v>76</v>
      </c>
      <c r="D37" s="68">
        <v>9</v>
      </c>
      <c r="E37" s="69" t="s">
        <v>154</v>
      </c>
      <c r="F37" s="70">
        <v>142.53</v>
      </c>
      <c r="G37" s="71"/>
      <c r="H37" s="72"/>
      <c r="I37" s="73" t="s">
        <v>40</v>
      </c>
      <c r="J37" s="74">
        <f t="shared" si="0"/>
        <v>1</v>
      </c>
      <c r="K37" s="75" t="s">
        <v>64</v>
      </c>
      <c r="L37" s="75" t="s">
        <v>7</v>
      </c>
      <c r="M37" s="76"/>
      <c r="N37" s="71"/>
      <c r="O37" s="71"/>
      <c r="P37" s="77"/>
      <c r="Q37" s="71"/>
      <c r="R37" s="71"/>
      <c r="S37" s="77"/>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9">
        <f t="shared" si="1"/>
        <v>1282.77</v>
      </c>
      <c r="BB37" s="80">
        <f t="shared" si="2"/>
        <v>1282.77</v>
      </c>
      <c r="BC37" s="81" t="str">
        <f t="shared" si="3"/>
        <v>INR  One Thousand Two Hundred &amp; Eighty Two  and Paise Seventy Seven Only</v>
      </c>
      <c r="BD37" s="60">
        <v>126</v>
      </c>
      <c r="BE37" s="60">
        <f t="shared" si="4"/>
        <v>142.53</v>
      </c>
      <c r="BF37" s="60"/>
      <c r="IA37" s="22"/>
      <c r="IB37" s="22"/>
      <c r="IC37" s="22"/>
      <c r="ID37" s="22"/>
      <c r="IE37" s="22"/>
    </row>
    <row r="38" spans="1:239" s="21" customFormat="1" ht="96" customHeight="1">
      <c r="A38" s="32">
        <v>26</v>
      </c>
      <c r="B38" s="67" t="s">
        <v>211</v>
      </c>
      <c r="C38" s="57" t="s">
        <v>77</v>
      </c>
      <c r="D38" s="68">
        <v>9</v>
      </c>
      <c r="E38" s="69" t="s">
        <v>154</v>
      </c>
      <c r="F38" s="70">
        <v>147.06</v>
      </c>
      <c r="G38" s="71"/>
      <c r="H38" s="72"/>
      <c r="I38" s="73" t="s">
        <v>40</v>
      </c>
      <c r="J38" s="74">
        <f t="shared" si="0"/>
        <v>1</v>
      </c>
      <c r="K38" s="75" t="s">
        <v>64</v>
      </c>
      <c r="L38" s="75" t="s">
        <v>7</v>
      </c>
      <c r="M38" s="76"/>
      <c r="N38" s="71"/>
      <c r="O38" s="71"/>
      <c r="P38" s="77"/>
      <c r="Q38" s="71"/>
      <c r="R38" s="71"/>
      <c r="S38" s="77"/>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9">
        <f t="shared" si="1"/>
        <v>1323.54</v>
      </c>
      <c r="BB38" s="80">
        <f t="shared" si="2"/>
        <v>1323.54</v>
      </c>
      <c r="BC38" s="81" t="str">
        <f t="shared" si="3"/>
        <v>INR  One Thousand Three Hundred &amp; Twenty Three  and Paise Fifty Four Only</v>
      </c>
      <c r="BD38" s="60">
        <v>130</v>
      </c>
      <c r="BE38" s="60">
        <f t="shared" si="4"/>
        <v>147.06</v>
      </c>
      <c r="BF38" s="60"/>
      <c r="IA38" s="22"/>
      <c r="IB38" s="22"/>
      <c r="IC38" s="22"/>
      <c r="ID38" s="22"/>
      <c r="IE38" s="22"/>
    </row>
    <row r="39" spans="1:239" s="21" customFormat="1" ht="96" customHeight="1">
      <c r="A39" s="32">
        <v>27</v>
      </c>
      <c r="B39" s="67" t="s">
        <v>212</v>
      </c>
      <c r="C39" s="57" t="s">
        <v>78</v>
      </c>
      <c r="D39" s="68">
        <v>2</v>
      </c>
      <c r="E39" s="69" t="s">
        <v>154</v>
      </c>
      <c r="F39" s="70">
        <v>151.58</v>
      </c>
      <c r="G39" s="71"/>
      <c r="H39" s="72"/>
      <c r="I39" s="73" t="s">
        <v>40</v>
      </c>
      <c r="J39" s="74">
        <f t="shared" si="0"/>
        <v>1</v>
      </c>
      <c r="K39" s="75" t="s">
        <v>64</v>
      </c>
      <c r="L39" s="75" t="s">
        <v>7</v>
      </c>
      <c r="M39" s="76"/>
      <c r="N39" s="71"/>
      <c r="O39" s="71"/>
      <c r="P39" s="77"/>
      <c r="Q39" s="71"/>
      <c r="R39" s="71"/>
      <c r="S39" s="77"/>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9">
        <f t="shared" si="1"/>
        <v>303.16</v>
      </c>
      <c r="BB39" s="80">
        <f t="shared" si="2"/>
        <v>303.16</v>
      </c>
      <c r="BC39" s="81" t="str">
        <f t="shared" si="3"/>
        <v>INR  Three Hundred &amp; Three  and Paise Sixteen Only</v>
      </c>
      <c r="BD39" s="60">
        <v>134</v>
      </c>
      <c r="BE39" s="60">
        <f t="shared" si="4"/>
        <v>151.58</v>
      </c>
      <c r="BF39" s="60"/>
      <c r="IA39" s="22"/>
      <c r="IB39" s="22"/>
      <c r="IC39" s="22"/>
      <c r="ID39" s="22"/>
      <c r="IE39" s="22"/>
    </row>
    <row r="40" spans="1:239" s="21" customFormat="1" ht="96" customHeight="1">
      <c r="A40" s="32">
        <v>28</v>
      </c>
      <c r="B40" s="67" t="s">
        <v>213</v>
      </c>
      <c r="C40" s="57" t="s">
        <v>79</v>
      </c>
      <c r="D40" s="68">
        <v>11</v>
      </c>
      <c r="E40" s="69" t="s">
        <v>154</v>
      </c>
      <c r="F40" s="70">
        <v>182.12</v>
      </c>
      <c r="G40" s="71"/>
      <c r="H40" s="72"/>
      <c r="I40" s="73" t="s">
        <v>40</v>
      </c>
      <c r="J40" s="74">
        <f t="shared" si="0"/>
        <v>1</v>
      </c>
      <c r="K40" s="75" t="s">
        <v>64</v>
      </c>
      <c r="L40" s="75" t="s">
        <v>7</v>
      </c>
      <c r="M40" s="76"/>
      <c r="N40" s="71"/>
      <c r="O40" s="71"/>
      <c r="P40" s="77"/>
      <c r="Q40" s="71"/>
      <c r="R40" s="71"/>
      <c r="S40" s="77"/>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9">
        <f t="shared" si="1"/>
        <v>2003.3200000000002</v>
      </c>
      <c r="BB40" s="80">
        <f t="shared" si="2"/>
        <v>2003.3200000000002</v>
      </c>
      <c r="BC40" s="81" t="str">
        <f t="shared" si="3"/>
        <v>INR  Two Thousand  &amp;Three  and Paise Thirty Two Only</v>
      </c>
      <c r="BD40" s="60">
        <v>161</v>
      </c>
      <c r="BE40" s="60">
        <f t="shared" si="4"/>
        <v>182.12</v>
      </c>
      <c r="BF40" s="60"/>
      <c r="IA40" s="22"/>
      <c r="IB40" s="22"/>
      <c r="IC40" s="22"/>
      <c r="ID40" s="22"/>
      <c r="IE40" s="22"/>
    </row>
    <row r="41" spans="1:239" s="21" customFormat="1" ht="95.25" customHeight="1">
      <c r="A41" s="32">
        <v>29</v>
      </c>
      <c r="B41" s="67" t="s">
        <v>214</v>
      </c>
      <c r="C41" s="57" t="s">
        <v>80</v>
      </c>
      <c r="D41" s="68">
        <v>11</v>
      </c>
      <c r="E41" s="69" t="s">
        <v>154</v>
      </c>
      <c r="F41" s="70">
        <v>186.65</v>
      </c>
      <c r="G41" s="71"/>
      <c r="H41" s="72"/>
      <c r="I41" s="73" t="s">
        <v>40</v>
      </c>
      <c r="J41" s="74">
        <f t="shared" si="0"/>
        <v>1</v>
      </c>
      <c r="K41" s="75" t="s">
        <v>64</v>
      </c>
      <c r="L41" s="75" t="s">
        <v>7</v>
      </c>
      <c r="M41" s="76"/>
      <c r="N41" s="71"/>
      <c r="O41" s="71"/>
      <c r="P41" s="77"/>
      <c r="Q41" s="71"/>
      <c r="R41" s="71"/>
      <c r="S41" s="77"/>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9">
        <f t="shared" si="1"/>
        <v>2053.15</v>
      </c>
      <c r="BB41" s="80">
        <f t="shared" si="2"/>
        <v>2053.15</v>
      </c>
      <c r="BC41" s="81" t="str">
        <f t="shared" si="3"/>
        <v>INR  Two Thousand  &amp;Fifty Three  and Paise Fifteen Only</v>
      </c>
      <c r="BD41" s="60">
        <v>165</v>
      </c>
      <c r="BE41" s="60">
        <f t="shared" si="4"/>
        <v>186.65</v>
      </c>
      <c r="BF41" s="60"/>
      <c r="IA41" s="22"/>
      <c r="IB41" s="22"/>
      <c r="IC41" s="22"/>
      <c r="ID41" s="22"/>
      <c r="IE41" s="22"/>
    </row>
    <row r="42" spans="1:239" s="21" customFormat="1" ht="96" customHeight="1">
      <c r="A42" s="32">
        <v>30</v>
      </c>
      <c r="B42" s="67" t="s">
        <v>215</v>
      </c>
      <c r="C42" s="57" t="s">
        <v>81</v>
      </c>
      <c r="D42" s="68">
        <v>11</v>
      </c>
      <c r="E42" s="69" t="s">
        <v>154</v>
      </c>
      <c r="F42" s="70">
        <v>191.17</v>
      </c>
      <c r="G42" s="71"/>
      <c r="H42" s="72"/>
      <c r="I42" s="73" t="s">
        <v>40</v>
      </c>
      <c r="J42" s="74">
        <v>1</v>
      </c>
      <c r="K42" s="75" t="s">
        <v>64</v>
      </c>
      <c r="L42" s="75" t="s">
        <v>7</v>
      </c>
      <c r="M42" s="76"/>
      <c r="N42" s="71"/>
      <c r="O42" s="71"/>
      <c r="P42" s="77"/>
      <c r="Q42" s="71"/>
      <c r="R42" s="71"/>
      <c r="S42" s="77"/>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9">
        <f t="shared" si="1"/>
        <v>2102.87</v>
      </c>
      <c r="BB42" s="80">
        <f t="shared" si="2"/>
        <v>2102.87</v>
      </c>
      <c r="BC42" s="81" t="s">
        <v>216</v>
      </c>
      <c r="BD42" s="60">
        <v>169</v>
      </c>
      <c r="BE42" s="60">
        <f t="shared" si="4"/>
        <v>191.17</v>
      </c>
      <c r="BF42" s="60"/>
      <c r="IA42" s="22"/>
      <c r="IB42" s="22"/>
      <c r="IC42" s="22"/>
      <c r="ID42" s="22"/>
      <c r="IE42" s="22"/>
    </row>
    <row r="43" spans="1:239" s="21" customFormat="1" ht="95.25" customHeight="1">
      <c r="A43" s="32">
        <v>31</v>
      </c>
      <c r="B43" s="67" t="s">
        <v>217</v>
      </c>
      <c r="C43" s="57" t="s">
        <v>82</v>
      </c>
      <c r="D43" s="68">
        <v>150</v>
      </c>
      <c r="E43" s="69" t="s">
        <v>154</v>
      </c>
      <c r="F43" s="70">
        <v>187.78</v>
      </c>
      <c r="G43" s="71"/>
      <c r="H43" s="72"/>
      <c r="I43" s="73" t="s">
        <v>40</v>
      </c>
      <c r="J43" s="74">
        <f t="shared" si="0"/>
        <v>1</v>
      </c>
      <c r="K43" s="75" t="s">
        <v>64</v>
      </c>
      <c r="L43" s="75" t="s">
        <v>7</v>
      </c>
      <c r="M43" s="76"/>
      <c r="N43" s="71"/>
      <c r="O43" s="71"/>
      <c r="P43" s="77"/>
      <c r="Q43" s="71"/>
      <c r="R43" s="71"/>
      <c r="S43" s="77"/>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9">
        <f t="shared" si="1"/>
        <v>28167</v>
      </c>
      <c r="BB43" s="80">
        <f t="shared" si="2"/>
        <v>28167</v>
      </c>
      <c r="BC43" s="81" t="str">
        <f t="shared" si="3"/>
        <v>INR  Twenty Eight Thousand One Hundred &amp; Sixty Seven  Only</v>
      </c>
      <c r="BD43" s="60">
        <v>166</v>
      </c>
      <c r="BE43" s="60">
        <f t="shared" si="4"/>
        <v>187.78</v>
      </c>
      <c r="BF43" s="60"/>
      <c r="IA43" s="22"/>
      <c r="IB43" s="22"/>
      <c r="IC43" s="22"/>
      <c r="ID43" s="22"/>
      <c r="IE43" s="22"/>
    </row>
    <row r="44" spans="1:239" s="21" customFormat="1" ht="95.25" customHeight="1">
      <c r="A44" s="32">
        <v>32</v>
      </c>
      <c r="B44" s="67" t="s">
        <v>218</v>
      </c>
      <c r="C44" s="57" t="s">
        <v>83</v>
      </c>
      <c r="D44" s="68">
        <v>43</v>
      </c>
      <c r="E44" s="69" t="s">
        <v>154</v>
      </c>
      <c r="F44" s="70">
        <v>192.3</v>
      </c>
      <c r="G44" s="71"/>
      <c r="H44" s="72"/>
      <c r="I44" s="73" t="s">
        <v>40</v>
      </c>
      <c r="J44" s="74">
        <f t="shared" si="0"/>
        <v>1</v>
      </c>
      <c r="K44" s="75" t="s">
        <v>64</v>
      </c>
      <c r="L44" s="75" t="s">
        <v>7</v>
      </c>
      <c r="M44" s="76"/>
      <c r="N44" s="71"/>
      <c r="O44" s="71"/>
      <c r="P44" s="77"/>
      <c r="Q44" s="71"/>
      <c r="R44" s="71"/>
      <c r="S44" s="77"/>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9">
        <f t="shared" si="1"/>
        <v>8268.9</v>
      </c>
      <c r="BB44" s="80">
        <f t="shared" si="2"/>
        <v>8268.9</v>
      </c>
      <c r="BC44" s="81" t="str">
        <f t="shared" si="3"/>
        <v>INR  Eight Thousand Two Hundred &amp; Sixty Eight  and Paise Ninety Only</v>
      </c>
      <c r="BD44" s="60">
        <v>170</v>
      </c>
      <c r="BE44" s="60">
        <f t="shared" si="4"/>
        <v>192.3</v>
      </c>
      <c r="BF44" s="60"/>
      <c r="IA44" s="22"/>
      <c r="IB44" s="22"/>
      <c r="IC44" s="22"/>
      <c r="ID44" s="22"/>
      <c r="IE44" s="22"/>
    </row>
    <row r="45" spans="1:239" s="21" customFormat="1" ht="96.75" customHeight="1">
      <c r="A45" s="32">
        <v>33</v>
      </c>
      <c r="B45" s="67" t="s">
        <v>219</v>
      </c>
      <c r="C45" s="57" t="s">
        <v>84</v>
      </c>
      <c r="D45" s="68">
        <v>43</v>
      </c>
      <c r="E45" s="69" t="s">
        <v>154</v>
      </c>
      <c r="F45" s="70">
        <v>196.83</v>
      </c>
      <c r="G45" s="71"/>
      <c r="H45" s="72"/>
      <c r="I45" s="73" t="s">
        <v>40</v>
      </c>
      <c r="J45" s="74">
        <f t="shared" si="0"/>
        <v>1</v>
      </c>
      <c r="K45" s="75" t="s">
        <v>64</v>
      </c>
      <c r="L45" s="75" t="s">
        <v>7</v>
      </c>
      <c r="M45" s="76"/>
      <c r="N45" s="71"/>
      <c r="O45" s="71"/>
      <c r="P45" s="77"/>
      <c r="Q45" s="71"/>
      <c r="R45" s="71"/>
      <c r="S45" s="77"/>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9">
        <f t="shared" si="1"/>
        <v>8463.69</v>
      </c>
      <c r="BB45" s="80">
        <f t="shared" si="2"/>
        <v>8463.69</v>
      </c>
      <c r="BC45" s="81" t="str">
        <f t="shared" si="3"/>
        <v>INR  Eight Thousand Four Hundred &amp; Sixty Three  and Paise Sixty Nine Only</v>
      </c>
      <c r="BD45" s="60">
        <v>174</v>
      </c>
      <c r="BE45" s="60">
        <f t="shared" si="4"/>
        <v>196.83</v>
      </c>
      <c r="BF45" s="60"/>
      <c r="IA45" s="22"/>
      <c r="IB45" s="22"/>
      <c r="IC45" s="22"/>
      <c r="ID45" s="22"/>
      <c r="IE45" s="22"/>
    </row>
    <row r="46" spans="1:239" s="21" customFormat="1" ht="36" customHeight="1">
      <c r="A46" s="32">
        <v>34</v>
      </c>
      <c r="B46" s="67" t="s">
        <v>165</v>
      </c>
      <c r="C46" s="57" t="s">
        <v>138</v>
      </c>
      <c r="D46" s="68">
        <v>145.78</v>
      </c>
      <c r="E46" s="69" t="s">
        <v>154</v>
      </c>
      <c r="F46" s="70">
        <v>38.46</v>
      </c>
      <c r="G46" s="71"/>
      <c r="H46" s="72"/>
      <c r="I46" s="73" t="s">
        <v>40</v>
      </c>
      <c r="J46" s="74">
        <f t="shared" si="0"/>
        <v>1</v>
      </c>
      <c r="K46" s="75" t="s">
        <v>64</v>
      </c>
      <c r="L46" s="75" t="s">
        <v>7</v>
      </c>
      <c r="M46" s="76"/>
      <c r="N46" s="71"/>
      <c r="O46" s="71"/>
      <c r="P46" s="77"/>
      <c r="Q46" s="71"/>
      <c r="R46" s="71"/>
      <c r="S46" s="77"/>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9">
        <f t="shared" si="1"/>
        <v>5606.6988</v>
      </c>
      <c r="BB46" s="80">
        <f t="shared" si="2"/>
        <v>5606.6988</v>
      </c>
      <c r="BC46" s="81" t="str">
        <f t="shared" si="3"/>
        <v>INR  Five Thousand Six Hundred &amp; Six  and Paise Seventy Only</v>
      </c>
      <c r="BD46" s="60">
        <v>34</v>
      </c>
      <c r="BE46" s="60">
        <f t="shared" si="4"/>
        <v>38.46</v>
      </c>
      <c r="BF46" s="60"/>
      <c r="IA46" s="22"/>
      <c r="IB46" s="22"/>
      <c r="IC46" s="22"/>
      <c r="ID46" s="22"/>
      <c r="IE46" s="22"/>
    </row>
    <row r="47" spans="1:239" s="21" customFormat="1" ht="98.25" customHeight="1">
      <c r="A47" s="32">
        <v>35</v>
      </c>
      <c r="B47" s="67" t="s">
        <v>220</v>
      </c>
      <c r="C47" s="57" t="s">
        <v>139</v>
      </c>
      <c r="D47" s="68">
        <v>450</v>
      </c>
      <c r="E47" s="69" t="s">
        <v>154</v>
      </c>
      <c r="F47" s="70">
        <v>38.12</v>
      </c>
      <c r="G47" s="71"/>
      <c r="H47" s="72"/>
      <c r="I47" s="73" t="s">
        <v>40</v>
      </c>
      <c r="J47" s="74">
        <f t="shared" si="0"/>
        <v>1</v>
      </c>
      <c r="K47" s="75" t="s">
        <v>64</v>
      </c>
      <c r="L47" s="75" t="s">
        <v>7</v>
      </c>
      <c r="M47" s="76"/>
      <c r="N47" s="71"/>
      <c r="O47" s="71"/>
      <c r="P47" s="77"/>
      <c r="Q47" s="71"/>
      <c r="R47" s="71"/>
      <c r="S47" s="77"/>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9">
        <f t="shared" si="1"/>
        <v>17154</v>
      </c>
      <c r="BB47" s="80">
        <f t="shared" si="2"/>
        <v>17154</v>
      </c>
      <c r="BC47" s="81" t="str">
        <f t="shared" si="3"/>
        <v>INR  Seventeen Thousand One Hundred &amp; Fifty Four  Only</v>
      </c>
      <c r="BD47" s="60">
        <v>33.7</v>
      </c>
      <c r="BE47" s="60">
        <f t="shared" si="4"/>
        <v>38.12</v>
      </c>
      <c r="BF47" s="60"/>
      <c r="IA47" s="22"/>
      <c r="IB47" s="22"/>
      <c r="IC47" s="22"/>
      <c r="ID47" s="22"/>
      <c r="IE47" s="22"/>
    </row>
    <row r="48" spans="1:239" s="21" customFormat="1" ht="96" customHeight="1">
      <c r="A48" s="32">
        <v>36</v>
      </c>
      <c r="B48" s="67" t="s">
        <v>221</v>
      </c>
      <c r="C48" s="57" t="s">
        <v>85</v>
      </c>
      <c r="D48" s="68">
        <v>450</v>
      </c>
      <c r="E48" s="69" t="s">
        <v>154</v>
      </c>
      <c r="F48" s="70">
        <v>38.12</v>
      </c>
      <c r="G48" s="71"/>
      <c r="H48" s="72"/>
      <c r="I48" s="73" t="s">
        <v>40</v>
      </c>
      <c r="J48" s="74">
        <f t="shared" si="0"/>
        <v>1</v>
      </c>
      <c r="K48" s="75" t="s">
        <v>64</v>
      </c>
      <c r="L48" s="75" t="s">
        <v>7</v>
      </c>
      <c r="M48" s="76"/>
      <c r="N48" s="71"/>
      <c r="O48" s="71"/>
      <c r="P48" s="77"/>
      <c r="Q48" s="71"/>
      <c r="R48" s="71"/>
      <c r="S48" s="77"/>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9">
        <f t="shared" si="1"/>
        <v>17154</v>
      </c>
      <c r="BB48" s="80">
        <f t="shared" si="2"/>
        <v>17154</v>
      </c>
      <c r="BC48" s="81" t="str">
        <f t="shared" si="3"/>
        <v>INR  Seventeen Thousand One Hundred &amp; Fifty Four  Only</v>
      </c>
      <c r="BD48" s="60">
        <v>33.7</v>
      </c>
      <c r="BE48" s="60">
        <f t="shared" si="4"/>
        <v>38.12</v>
      </c>
      <c r="BF48" s="60"/>
      <c r="IA48" s="22"/>
      <c r="IB48" s="22"/>
      <c r="IC48" s="22"/>
      <c r="ID48" s="22"/>
      <c r="IE48" s="22"/>
    </row>
    <row r="49" spans="1:239" s="21" customFormat="1" ht="97.5" customHeight="1">
      <c r="A49" s="32">
        <v>37</v>
      </c>
      <c r="B49" s="67" t="s">
        <v>222</v>
      </c>
      <c r="C49" s="57" t="s">
        <v>86</v>
      </c>
      <c r="D49" s="68">
        <v>450</v>
      </c>
      <c r="E49" s="69" t="s">
        <v>154</v>
      </c>
      <c r="F49" s="70">
        <v>38.12</v>
      </c>
      <c r="G49" s="71"/>
      <c r="H49" s="72"/>
      <c r="I49" s="73" t="s">
        <v>40</v>
      </c>
      <c r="J49" s="74">
        <f t="shared" si="0"/>
        <v>1</v>
      </c>
      <c r="K49" s="75" t="s">
        <v>64</v>
      </c>
      <c r="L49" s="75" t="s">
        <v>7</v>
      </c>
      <c r="M49" s="76"/>
      <c r="N49" s="71"/>
      <c r="O49" s="71"/>
      <c r="P49" s="77"/>
      <c r="Q49" s="71"/>
      <c r="R49" s="71"/>
      <c r="S49" s="77"/>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9">
        <f t="shared" si="1"/>
        <v>17154</v>
      </c>
      <c r="BB49" s="80">
        <f t="shared" si="2"/>
        <v>17154</v>
      </c>
      <c r="BC49" s="81" t="str">
        <f t="shared" si="3"/>
        <v>INR  Seventeen Thousand One Hundred &amp; Fifty Four  Only</v>
      </c>
      <c r="BD49" s="60">
        <v>33.7</v>
      </c>
      <c r="BE49" s="60">
        <f t="shared" si="4"/>
        <v>38.12</v>
      </c>
      <c r="BF49" s="60"/>
      <c r="IA49" s="22"/>
      <c r="IB49" s="22"/>
      <c r="IC49" s="22"/>
      <c r="ID49" s="22"/>
      <c r="IE49" s="22"/>
    </row>
    <row r="50" spans="1:239" s="21" customFormat="1" ht="126" customHeight="1">
      <c r="A50" s="32">
        <v>38</v>
      </c>
      <c r="B50" s="67" t="s">
        <v>223</v>
      </c>
      <c r="C50" s="57" t="s">
        <v>87</v>
      </c>
      <c r="D50" s="68">
        <v>278</v>
      </c>
      <c r="E50" s="69" t="s">
        <v>154</v>
      </c>
      <c r="F50" s="70">
        <v>35.52</v>
      </c>
      <c r="G50" s="71"/>
      <c r="H50" s="72"/>
      <c r="I50" s="73" t="s">
        <v>40</v>
      </c>
      <c r="J50" s="74">
        <f t="shared" si="0"/>
        <v>1</v>
      </c>
      <c r="K50" s="75" t="s">
        <v>64</v>
      </c>
      <c r="L50" s="75" t="s">
        <v>7</v>
      </c>
      <c r="M50" s="76"/>
      <c r="N50" s="71"/>
      <c r="O50" s="71"/>
      <c r="P50" s="77"/>
      <c r="Q50" s="71"/>
      <c r="R50" s="71"/>
      <c r="S50" s="77"/>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9">
        <f t="shared" si="1"/>
        <v>9874.560000000001</v>
      </c>
      <c r="BB50" s="80">
        <f t="shared" si="2"/>
        <v>9874.560000000001</v>
      </c>
      <c r="BC50" s="81" t="str">
        <f t="shared" si="3"/>
        <v>INR  Nine Thousand Eight Hundred &amp; Seventy Four  and Paise Fifty Six Only</v>
      </c>
      <c r="BD50" s="60">
        <v>31.4</v>
      </c>
      <c r="BE50" s="60">
        <f t="shared" si="4"/>
        <v>35.52</v>
      </c>
      <c r="BF50" s="60"/>
      <c r="IA50" s="22"/>
      <c r="IB50" s="22"/>
      <c r="IC50" s="22"/>
      <c r="ID50" s="22"/>
      <c r="IE50" s="22"/>
    </row>
    <row r="51" spans="1:239" s="21" customFormat="1" ht="121.5" customHeight="1">
      <c r="A51" s="32">
        <v>39</v>
      </c>
      <c r="B51" s="67" t="s">
        <v>224</v>
      </c>
      <c r="C51" s="57" t="s">
        <v>88</v>
      </c>
      <c r="D51" s="68">
        <v>206</v>
      </c>
      <c r="E51" s="69" t="s">
        <v>154</v>
      </c>
      <c r="F51" s="70">
        <v>36.32</v>
      </c>
      <c r="G51" s="71"/>
      <c r="H51" s="72"/>
      <c r="I51" s="73" t="s">
        <v>40</v>
      </c>
      <c r="J51" s="74">
        <f t="shared" si="0"/>
        <v>1</v>
      </c>
      <c r="K51" s="75" t="s">
        <v>64</v>
      </c>
      <c r="L51" s="75" t="s">
        <v>7</v>
      </c>
      <c r="M51" s="76"/>
      <c r="N51" s="71"/>
      <c r="O51" s="71"/>
      <c r="P51" s="77"/>
      <c r="Q51" s="71"/>
      <c r="R51" s="71"/>
      <c r="S51" s="77"/>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9">
        <f t="shared" si="1"/>
        <v>7481.92</v>
      </c>
      <c r="BB51" s="80">
        <f t="shared" si="2"/>
        <v>7481.92</v>
      </c>
      <c r="BC51" s="81" t="str">
        <f t="shared" si="3"/>
        <v>INR  Seven Thousand Four Hundred &amp; Eighty One  and Paise Ninety Two Only</v>
      </c>
      <c r="BD51" s="60">
        <v>32.11</v>
      </c>
      <c r="BE51" s="60">
        <f t="shared" si="4"/>
        <v>36.32</v>
      </c>
      <c r="BF51" s="60"/>
      <c r="IA51" s="22"/>
      <c r="IB51" s="22"/>
      <c r="IC51" s="22"/>
      <c r="ID51" s="22"/>
      <c r="IE51" s="22"/>
    </row>
    <row r="52" spans="1:239" s="21" customFormat="1" ht="120.75" customHeight="1">
      <c r="A52" s="32">
        <v>40</v>
      </c>
      <c r="B52" s="67" t="s">
        <v>225</v>
      </c>
      <c r="C52" s="57" t="s">
        <v>89</v>
      </c>
      <c r="D52" s="68">
        <v>206</v>
      </c>
      <c r="E52" s="69" t="s">
        <v>154</v>
      </c>
      <c r="F52" s="70">
        <v>37.13</v>
      </c>
      <c r="G52" s="71"/>
      <c r="H52" s="72"/>
      <c r="I52" s="73" t="s">
        <v>40</v>
      </c>
      <c r="J52" s="74">
        <f t="shared" si="0"/>
        <v>1</v>
      </c>
      <c r="K52" s="75" t="s">
        <v>64</v>
      </c>
      <c r="L52" s="75" t="s">
        <v>7</v>
      </c>
      <c r="M52" s="76"/>
      <c r="N52" s="71"/>
      <c r="O52" s="71"/>
      <c r="P52" s="77"/>
      <c r="Q52" s="71"/>
      <c r="R52" s="71"/>
      <c r="S52" s="77"/>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9">
        <f t="shared" si="1"/>
        <v>7648.780000000001</v>
      </c>
      <c r="BB52" s="80">
        <f t="shared" si="2"/>
        <v>7648.780000000001</v>
      </c>
      <c r="BC52" s="81" t="str">
        <f t="shared" si="3"/>
        <v>INR  Seven Thousand Six Hundred &amp; Forty Eight  and Paise Seventy Eight Only</v>
      </c>
      <c r="BD52" s="60">
        <v>32.82</v>
      </c>
      <c r="BE52" s="60">
        <f t="shared" si="4"/>
        <v>37.13</v>
      </c>
      <c r="BF52" s="60"/>
      <c r="IA52" s="22"/>
      <c r="IB52" s="22"/>
      <c r="IC52" s="22"/>
      <c r="ID52" s="22"/>
      <c r="IE52" s="22"/>
    </row>
    <row r="53" spans="1:239" s="21" customFormat="1" ht="69" customHeight="1">
      <c r="A53" s="32">
        <v>41</v>
      </c>
      <c r="B53" s="67" t="s">
        <v>226</v>
      </c>
      <c r="C53" s="57" t="s">
        <v>90</v>
      </c>
      <c r="D53" s="68">
        <v>500</v>
      </c>
      <c r="E53" s="69" t="s">
        <v>154</v>
      </c>
      <c r="F53" s="70">
        <v>79.18</v>
      </c>
      <c r="G53" s="71"/>
      <c r="H53" s="72"/>
      <c r="I53" s="73" t="s">
        <v>40</v>
      </c>
      <c r="J53" s="74">
        <f t="shared" si="0"/>
        <v>1</v>
      </c>
      <c r="K53" s="75" t="s">
        <v>64</v>
      </c>
      <c r="L53" s="75" t="s">
        <v>7</v>
      </c>
      <c r="M53" s="76"/>
      <c r="N53" s="71"/>
      <c r="O53" s="71"/>
      <c r="P53" s="77"/>
      <c r="Q53" s="71"/>
      <c r="R53" s="71"/>
      <c r="S53" s="77"/>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9">
        <f t="shared" si="1"/>
        <v>39590</v>
      </c>
      <c r="BB53" s="80">
        <f t="shared" si="2"/>
        <v>39590</v>
      </c>
      <c r="BC53" s="81" t="str">
        <f t="shared" si="3"/>
        <v>INR  Thirty Nine Thousand Five Hundred &amp; Ninety  Only</v>
      </c>
      <c r="BD53" s="60">
        <v>70</v>
      </c>
      <c r="BE53" s="60">
        <f t="shared" si="4"/>
        <v>79.18</v>
      </c>
      <c r="BF53" s="60"/>
      <c r="IA53" s="22"/>
      <c r="IB53" s="22"/>
      <c r="IC53" s="22"/>
      <c r="ID53" s="22"/>
      <c r="IE53" s="22"/>
    </row>
    <row r="54" spans="1:239" s="21" customFormat="1" ht="69.75" customHeight="1">
      <c r="A54" s="32">
        <v>42</v>
      </c>
      <c r="B54" s="67" t="s">
        <v>227</v>
      </c>
      <c r="C54" s="57" t="s">
        <v>91</v>
      </c>
      <c r="D54" s="68">
        <v>500</v>
      </c>
      <c r="E54" s="69" t="s">
        <v>154</v>
      </c>
      <c r="F54" s="70">
        <v>79.18</v>
      </c>
      <c r="G54" s="71"/>
      <c r="H54" s="72"/>
      <c r="I54" s="73" t="s">
        <v>40</v>
      </c>
      <c r="J54" s="74">
        <f t="shared" si="0"/>
        <v>1</v>
      </c>
      <c r="K54" s="75" t="s">
        <v>64</v>
      </c>
      <c r="L54" s="75" t="s">
        <v>7</v>
      </c>
      <c r="M54" s="76"/>
      <c r="N54" s="71"/>
      <c r="O54" s="71"/>
      <c r="P54" s="77"/>
      <c r="Q54" s="71"/>
      <c r="R54" s="71"/>
      <c r="S54" s="77"/>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9">
        <f t="shared" si="1"/>
        <v>39590</v>
      </c>
      <c r="BB54" s="80">
        <f t="shared" si="2"/>
        <v>39590</v>
      </c>
      <c r="BC54" s="81" t="str">
        <f t="shared" si="3"/>
        <v>INR  Thirty Nine Thousand Five Hundred &amp; Ninety  Only</v>
      </c>
      <c r="BD54" s="60">
        <v>70</v>
      </c>
      <c r="BE54" s="60">
        <f t="shared" si="4"/>
        <v>79.18</v>
      </c>
      <c r="BF54" s="60"/>
      <c r="IA54" s="22"/>
      <c r="IB54" s="22"/>
      <c r="IC54" s="22"/>
      <c r="ID54" s="22"/>
      <c r="IE54" s="22"/>
    </row>
    <row r="55" spans="1:239" s="21" customFormat="1" ht="68.25" customHeight="1">
      <c r="A55" s="32">
        <v>43</v>
      </c>
      <c r="B55" s="67" t="s">
        <v>228</v>
      </c>
      <c r="C55" s="57" t="s">
        <v>92</v>
      </c>
      <c r="D55" s="68">
        <v>500</v>
      </c>
      <c r="E55" s="69" t="s">
        <v>154</v>
      </c>
      <c r="F55" s="70">
        <v>79.18</v>
      </c>
      <c r="G55" s="71"/>
      <c r="H55" s="72"/>
      <c r="I55" s="73" t="s">
        <v>40</v>
      </c>
      <c r="J55" s="74">
        <f t="shared" si="0"/>
        <v>1</v>
      </c>
      <c r="K55" s="75" t="s">
        <v>64</v>
      </c>
      <c r="L55" s="75" t="s">
        <v>7</v>
      </c>
      <c r="M55" s="76"/>
      <c r="N55" s="71"/>
      <c r="O55" s="71"/>
      <c r="P55" s="77"/>
      <c r="Q55" s="71"/>
      <c r="R55" s="71"/>
      <c r="S55" s="77"/>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9">
        <f t="shared" si="1"/>
        <v>39590</v>
      </c>
      <c r="BB55" s="80">
        <f t="shared" si="2"/>
        <v>39590</v>
      </c>
      <c r="BC55" s="81" t="str">
        <f t="shared" si="3"/>
        <v>INR  Thirty Nine Thousand Five Hundred &amp; Ninety  Only</v>
      </c>
      <c r="BD55" s="60">
        <v>70</v>
      </c>
      <c r="BE55" s="60">
        <f t="shared" si="4"/>
        <v>79.18</v>
      </c>
      <c r="BF55" s="60"/>
      <c r="IA55" s="22"/>
      <c r="IB55" s="22"/>
      <c r="IC55" s="22"/>
      <c r="ID55" s="22"/>
      <c r="IE55" s="22"/>
    </row>
    <row r="56" spans="1:239" s="21" customFormat="1" ht="139.5" customHeight="1">
      <c r="A56" s="32">
        <v>44</v>
      </c>
      <c r="B56" s="67" t="s">
        <v>229</v>
      </c>
      <c r="C56" s="57" t="s">
        <v>93</v>
      </c>
      <c r="D56" s="68">
        <v>278</v>
      </c>
      <c r="E56" s="69" t="s">
        <v>154</v>
      </c>
      <c r="F56" s="70">
        <v>75.79</v>
      </c>
      <c r="G56" s="71"/>
      <c r="H56" s="72"/>
      <c r="I56" s="73" t="s">
        <v>40</v>
      </c>
      <c r="J56" s="74">
        <f t="shared" si="0"/>
        <v>1</v>
      </c>
      <c r="K56" s="75" t="s">
        <v>64</v>
      </c>
      <c r="L56" s="75" t="s">
        <v>7</v>
      </c>
      <c r="M56" s="76"/>
      <c r="N56" s="71"/>
      <c r="O56" s="71"/>
      <c r="P56" s="77"/>
      <c r="Q56" s="71"/>
      <c r="R56" s="71"/>
      <c r="S56" s="77"/>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9">
        <f t="shared" si="1"/>
        <v>21069.620000000003</v>
      </c>
      <c r="BB56" s="80">
        <f t="shared" si="2"/>
        <v>21069.620000000003</v>
      </c>
      <c r="BC56" s="81" t="str">
        <f t="shared" si="3"/>
        <v>INR  Twenty One Thousand  &amp;Sixty Nine  and Paise Sixty Two Only</v>
      </c>
      <c r="BD56" s="60">
        <v>67</v>
      </c>
      <c r="BE56" s="60">
        <f t="shared" si="4"/>
        <v>75.79</v>
      </c>
      <c r="BF56" s="60"/>
      <c r="IA56" s="22"/>
      <c r="IB56" s="22"/>
      <c r="IC56" s="22"/>
      <c r="ID56" s="22"/>
      <c r="IE56" s="22"/>
    </row>
    <row r="57" spans="1:239" s="21" customFormat="1" ht="135.75" customHeight="1">
      <c r="A57" s="32">
        <v>45</v>
      </c>
      <c r="B57" s="67" t="s">
        <v>230</v>
      </c>
      <c r="C57" s="57" t="s">
        <v>94</v>
      </c>
      <c r="D57" s="68">
        <v>206</v>
      </c>
      <c r="E57" s="69" t="s">
        <v>154</v>
      </c>
      <c r="F57" s="70">
        <v>76.59</v>
      </c>
      <c r="G57" s="71"/>
      <c r="H57" s="72"/>
      <c r="I57" s="73" t="s">
        <v>40</v>
      </c>
      <c r="J57" s="74">
        <f t="shared" si="0"/>
        <v>1</v>
      </c>
      <c r="K57" s="75" t="s">
        <v>64</v>
      </c>
      <c r="L57" s="75" t="s">
        <v>7</v>
      </c>
      <c r="M57" s="76"/>
      <c r="N57" s="71"/>
      <c r="O57" s="71"/>
      <c r="P57" s="77"/>
      <c r="Q57" s="71"/>
      <c r="R57" s="71"/>
      <c r="S57" s="77"/>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9">
        <f t="shared" si="1"/>
        <v>15777.54</v>
      </c>
      <c r="BB57" s="80">
        <f t="shared" si="2"/>
        <v>15777.54</v>
      </c>
      <c r="BC57" s="81" t="str">
        <f t="shared" si="3"/>
        <v>INR  Fifteen Thousand Seven Hundred &amp; Seventy Seven  and Paise Fifty Four Only</v>
      </c>
      <c r="BD57" s="60">
        <v>67.71</v>
      </c>
      <c r="BE57" s="60">
        <f t="shared" si="4"/>
        <v>76.59</v>
      </c>
      <c r="BF57" s="60"/>
      <c r="IA57" s="22"/>
      <c r="IB57" s="22"/>
      <c r="IC57" s="22"/>
      <c r="ID57" s="22"/>
      <c r="IE57" s="22"/>
    </row>
    <row r="58" spans="1:239" s="21" customFormat="1" ht="139.5" customHeight="1">
      <c r="A58" s="32">
        <v>46</v>
      </c>
      <c r="B58" s="67" t="s">
        <v>231</v>
      </c>
      <c r="C58" s="57" t="s">
        <v>95</v>
      </c>
      <c r="D58" s="68">
        <v>206</v>
      </c>
      <c r="E58" s="69" t="s">
        <v>154</v>
      </c>
      <c r="F58" s="70">
        <v>77.4</v>
      </c>
      <c r="G58" s="71"/>
      <c r="H58" s="72"/>
      <c r="I58" s="73" t="s">
        <v>40</v>
      </c>
      <c r="J58" s="74">
        <f t="shared" si="0"/>
        <v>1</v>
      </c>
      <c r="K58" s="75" t="s">
        <v>64</v>
      </c>
      <c r="L58" s="75" t="s">
        <v>7</v>
      </c>
      <c r="M58" s="76"/>
      <c r="N58" s="71"/>
      <c r="O58" s="71"/>
      <c r="P58" s="77"/>
      <c r="Q58" s="71"/>
      <c r="R58" s="71"/>
      <c r="S58" s="77"/>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9">
        <f t="shared" si="1"/>
        <v>15944.400000000001</v>
      </c>
      <c r="BB58" s="80">
        <f t="shared" si="2"/>
        <v>15944.400000000001</v>
      </c>
      <c r="BC58" s="81" t="str">
        <f t="shared" si="3"/>
        <v>INR  Fifteen Thousand Nine Hundred &amp; Forty Four  and Paise Forty Only</v>
      </c>
      <c r="BD58" s="60">
        <v>68.42</v>
      </c>
      <c r="BE58" s="60">
        <f t="shared" si="4"/>
        <v>77.4</v>
      </c>
      <c r="BF58" s="60"/>
      <c r="IA58" s="22"/>
      <c r="IB58" s="22"/>
      <c r="IC58" s="22"/>
      <c r="ID58" s="22"/>
      <c r="IE58" s="22"/>
    </row>
    <row r="59" spans="1:239" s="21" customFormat="1" ht="57" customHeight="1">
      <c r="A59" s="32">
        <v>47</v>
      </c>
      <c r="B59" s="67" t="s">
        <v>182</v>
      </c>
      <c r="C59" s="57" t="s">
        <v>96</v>
      </c>
      <c r="D59" s="68">
        <v>48</v>
      </c>
      <c r="E59" s="69" t="s">
        <v>154</v>
      </c>
      <c r="F59" s="70">
        <v>32.8</v>
      </c>
      <c r="G59" s="71"/>
      <c r="H59" s="72"/>
      <c r="I59" s="73" t="s">
        <v>40</v>
      </c>
      <c r="J59" s="74">
        <f t="shared" si="0"/>
        <v>1</v>
      </c>
      <c r="K59" s="75" t="s">
        <v>64</v>
      </c>
      <c r="L59" s="75" t="s">
        <v>7</v>
      </c>
      <c r="M59" s="76"/>
      <c r="N59" s="71"/>
      <c r="O59" s="71"/>
      <c r="P59" s="77"/>
      <c r="Q59" s="71"/>
      <c r="R59" s="71"/>
      <c r="S59" s="77"/>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9">
        <f t="shared" si="1"/>
        <v>1574.3999999999999</v>
      </c>
      <c r="BB59" s="80">
        <f t="shared" si="2"/>
        <v>1574.3999999999999</v>
      </c>
      <c r="BC59" s="81" t="str">
        <f t="shared" si="3"/>
        <v>INR  One Thousand Five Hundred &amp; Seventy Four  and Paise Forty Only</v>
      </c>
      <c r="BD59" s="60">
        <v>29</v>
      </c>
      <c r="BE59" s="60">
        <f t="shared" si="4"/>
        <v>32.8</v>
      </c>
      <c r="BF59" s="60"/>
      <c r="IA59" s="22"/>
      <c r="IB59" s="22"/>
      <c r="IC59" s="22"/>
      <c r="ID59" s="22"/>
      <c r="IE59" s="22"/>
    </row>
    <row r="60" spans="1:239" s="21" customFormat="1" ht="55.5" customHeight="1">
      <c r="A60" s="32">
        <v>48</v>
      </c>
      <c r="B60" s="67" t="s">
        <v>232</v>
      </c>
      <c r="C60" s="57" t="s">
        <v>97</v>
      </c>
      <c r="D60" s="68">
        <v>48</v>
      </c>
      <c r="E60" s="69" t="s">
        <v>154</v>
      </c>
      <c r="F60" s="70">
        <v>32.8</v>
      </c>
      <c r="G60" s="71"/>
      <c r="H60" s="72"/>
      <c r="I60" s="73" t="s">
        <v>40</v>
      </c>
      <c r="J60" s="74">
        <f t="shared" si="0"/>
        <v>1</v>
      </c>
      <c r="K60" s="75" t="s">
        <v>64</v>
      </c>
      <c r="L60" s="75" t="s">
        <v>7</v>
      </c>
      <c r="M60" s="76"/>
      <c r="N60" s="71"/>
      <c r="O60" s="71"/>
      <c r="P60" s="77"/>
      <c r="Q60" s="71"/>
      <c r="R60" s="71"/>
      <c r="S60" s="77"/>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9">
        <f t="shared" si="1"/>
        <v>1574.3999999999999</v>
      </c>
      <c r="BB60" s="80">
        <f t="shared" si="2"/>
        <v>1574.3999999999999</v>
      </c>
      <c r="BC60" s="81" t="str">
        <f t="shared" si="3"/>
        <v>INR  One Thousand Five Hundred &amp; Seventy Four  and Paise Forty Only</v>
      </c>
      <c r="BD60" s="60">
        <v>29</v>
      </c>
      <c r="BE60" s="60">
        <f t="shared" si="4"/>
        <v>32.8</v>
      </c>
      <c r="BF60" s="60"/>
      <c r="IA60" s="22"/>
      <c r="IB60" s="22"/>
      <c r="IC60" s="22"/>
      <c r="ID60" s="22"/>
      <c r="IE60" s="22"/>
    </row>
    <row r="61" spans="1:239" s="21" customFormat="1" ht="55.5" customHeight="1">
      <c r="A61" s="32">
        <v>49</v>
      </c>
      <c r="B61" s="67" t="s">
        <v>233</v>
      </c>
      <c r="C61" s="57" t="s">
        <v>98</v>
      </c>
      <c r="D61" s="68">
        <v>48</v>
      </c>
      <c r="E61" s="69" t="s">
        <v>154</v>
      </c>
      <c r="F61" s="70">
        <v>32.8</v>
      </c>
      <c r="G61" s="71"/>
      <c r="H61" s="72"/>
      <c r="I61" s="73" t="s">
        <v>40</v>
      </c>
      <c r="J61" s="74">
        <f>IF(I61="Less(-)",-1,1)</f>
        <v>1</v>
      </c>
      <c r="K61" s="75" t="s">
        <v>64</v>
      </c>
      <c r="L61" s="75" t="s">
        <v>7</v>
      </c>
      <c r="M61" s="76"/>
      <c r="N61" s="71"/>
      <c r="O61" s="71"/>
      <c r="P61" s="77"/>
      <c r="Q61" s="71"/>
      <c r="R61" s="71"/>
      <c r="S61" s="77"/>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9">
        <f t="shared" si="1"/>
        <v>1574.3999999999999</v>
      </c>
      <c r="BB61" s="80">
        <f t="shared" si="2"/>
        <v>1574.3999999999999</v>
      </c>
      <c r="BC61" s="81" t="str">
        <f>SpellNumber(L61,BB61)</f>
        <v>INR  One Thousand Five Hundred &amp; Seventy Four  and Paise Forty Only</v>
      </c>
      <c r="BD61" s="60">
        <v>29</v>
      </c>
      <c r="BE61" s="60">
        <f t="shared" si="4"/>
        <v>32.8</v>
      </c>
      <c r="BF61" s="60"/>
      <c r="IA61" s="22"/>
      <c r="IB61" s="22"/>
      <c r="IC61" s="22"/>
      <c r="ID61" s="22"/>
      <c r="IE61" s="22"/>
    </row>
    <row r="62" spans="1:239" s="21" customFormat="1" ht="95.25" customHeight="1">
      <c r="A62" s="32">
        <v>50</v>
      </c>
      <c r="B62" s="67" t="s">
        <v>234</v>
      </c>
      <c r="C62" s="57" t="s">
        <v>99</v>
      </c>
      <c r="D62" s="68">
        <v>48</v>
      </c>
      <c r="E62" s="69" t="s">
        <v>154</v>
      </c>
      <c r="F62" s="70">
        <v>89.36</v>
      </c>
      <c r="G62" s="71"/>
      <c r="H62" s="72"/>
      <c r="I62" s="73" t="s">
        <v>40</v>
      </c>
      <c r="J62" s="74">
        <f t="shared" si="0"/>
        <v>1</v>
      </c>
      <c r="K62" s="75" t="s">
        <v>64</v>
      </c>
      <c r="L62" s="75" t="s">
        <v>7</v>
      </c>
      <c r="M62" s="76"/>
      <c r="N62" s="71"/>
      <c r="O62" s="71"/>
      <c r="P62" s="77"/>
      <c r="Q62" s="71"/>
      <c r="R62" s="71"/>
      <c r="S62" s="77"/>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9">
        <f t="shared" si="1"/>
        <v>4289.28</v>
      </c>
      <c r="BB62" s="80">
        <f t="shared" si="2"/>
        <v>4289.28</v>
      </c>
      <c r="BC62" s="81" t="str">
        <f t="shared" si="3"/>
        <v>INR  Four Thousand Two Hundred &amp; Eighty Nine  and Paise Twenty Eight Only</v>
      </c>
      <c r="BD62" s="60">
        <v>79</v>
      </c>
      <c r="BE62" s="60">
        <f t="shared" si="4"/>
        <v>89.36</v>
      </c>
      <c r="BF62" s="60"/>
      <c r="IA62" s="22"/>
      <c r="IB62" s="22"/>
      <c r="IC62" s="22"/>
      <c r="ID62" s="22"/>
      <c r="IE62" s="22"/>
    </row>
    <row r="63" spans="1:239" s="21" customFormat="1" ht="96.75" customHeight="1">
      <c r="A63" s="32">
        <v>51</v>
      </c>
      <c r="B63" s="67" t="s">
        <v>235</v>
      </c>
      <c r="C63" s="57" t="s">
        <v>100</v>
      </c>
      <c r="D63" s="68">
        <v>48</v>
      </c>
      <c r="E63" s="69" t="s">
        <v>154</v>
      </c>
      <c r="F63" s="70">
        <v>89.36</v>
      </c>
      <c r="G63" s="71"/>
      <c r="H63" s="72"/>
      <c r="I63" s="73" t="s">
        <v>40</v>
      </c>
      <c r="J63" s="74">
        <f t="shared" si="0"/>
        <v>1</v>
      </c>
      <c r="K63" s="75" t="s">
        <v>64</v>
      </c>
      <c r="L63" s="75" t="s">
        <v>7</v>
      </c>
      <c r="M63" s="76"/>
      <c r="N63" s="71"/>
      <c r="O63" s="71"/>
      <c r="P63" s="77"/>
      <c r="Q63" s="71"/>
      <c r="R63" s="71"/>
      <c r="S63" s="77"/>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9">
        <f t="shared" si="1"/>
        <v>4289.28</v>
      </c>
      <c r="BB63" s="80">
        <f t="shared" si="2"/>
        <v>4289.28</v>
      </c>
      <c r="BC63" s="81" t="str">
        <f t="shared" si="3"/>
        <v>INR  Four Thousand Two Hundred &amp; Eighty Nine  and Paise Twenty Eight Only</v>
      </c>
      <c r="BD63" s="60">
        <v>79</v>
      </c>
      <c r="BE63" s="60">
        <f t="shared" si="4"/>
        <v>89.36</v>
      </c>
      <c r="BF63" s="60"/>
      <c r="IA63" s="22"/>
      <c r="IB63" s="22"/>
      <c r="IC63" s="22"/>
      <c r="ID63" s="22"/>
      <c r="IE63" s="22"/>
    </row>
    <row r="64" spans="1:239" s="21" customFormat="1" ht="96" customHeight="1">
      <c r="A64" s="32">
        <v>52</v>
      </c>
      <c r="B64" s="67" t="s">
        <v>236</v>
      </c>
      <c r="C64" s="57" t="s">
        <v>101</v>
      </c>
      <c r="D64" s="68">
        <v>48</v>
      </c>
      <c r="E64" s="69" t="s">
        <v>154</v>
      </c>
      <c r="F64" s="70">
        <v>89.36</v>
      </c>
      <c r="G64" s="71"/>
      <c r="H64" s="72"/>
      <c r="I64" s="73" t="s">
        <v>40</v>
      </c>
      <c r="J64" s="74">
        <f t="shared" si="0"/>
        <v>1</v>
      </c>
      <c r="K64" s="75" t="s">
        <v>64</v>
      </c>
      <c r="L64" s="75" t="s">
        <v>7</v>
      </c>
      <c r="M64" s="76"/>
      <c r="N64" s="71"/>
      <c r="O64" s="71"/>
      <c r="P64" s="77"/>
      <c r="Q64" s="71"/>
      <c r="R64" s="71"/>
      <c r="S64" s="77"/>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9">
        <f t="shared" si="1"/>
        <v>4289.28</v>
      </c>
      <c r="BB64" s="80">
        <f t="shared" si="2"/>
        <v>4289.28</v>
      </c>
      <c r="BC64" s="81" t="str">
        <f t="shared" si="3"/>
        <v>INR  Four Thousand Two Hundred &amp; Eighty Nine  and Paise Twenty Eight Only</v>
      </c>
      <c r="BD64" s="60">
        <v>79</v>
      </c>
      <c r="BE64" s="60">
        <f t="shared" si="4"/>
        <v>89.36</v>
      </c>
      <c r="BF64" s="60"/>
      <c r="IA64" s="22"/>
      <c r="IB64" s="22"/>
      <c r="IC64" s="22"/>
      <c r="ID64" s="22"/>
      <c r="IE64" s="22"/>
    </row>
    <row r="65" spans="1:239" s="21" customFormat="1" ht="57.75" customHeight="1">
      <c r="A65" s="32">
        <v>53</v>
      </c>
      <c r="B65" s="67" t="s">
        <v>168</v>
      </c>
      <c r="C65" s="57" t="s">
        <v>102</v>
      </c>
      <c r="D65" s="68">
        <v>146</v>
      </c>
      <c r="E65" s="69" t="s">
        <v>154</v>
      </c>
      <c r="F65" s="70">
        <v>42.99</v>
      </c>
      <c r="G65" s="71"/>
      <c r="H65" s="72"/>
      <c r="I65" s="73" t="s">
        <v>40</v>
      </c>
      <c r="J65" s="74">
        <f t="shared" si="0"/>
        <v>1</v>
      </c>
      <c r="K65" s="75" t="s">
        <v>64</v>
      </c>
      <c r="L65" s="75" t="s">
        <v>7</v>
      </c>
      <c r="M65" s="76"/>
      <c r="N65" s="71"/>
      <c r="O65" s="71"/>
      <c r="P65" s="77"/>
      <c r="Q65" s="71"/>
      <c r="R65" s="71"/>
      <c r="S65" s="77"/>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9">
        <f t="shared" si="1"/>
        <v>6276.54</v>
      </c>
      <c r="BB65" s="80">
        <f t="shared" si="2"/>
        <v>6276.54</v>
      </c>
      <c r="BC65" s="81" t="str">
        <f t="shared" si="3"/>
        <v>INR  Six Thousand Two Hundred &amp; Seventy Six  and Paise Fifty Four Only</v>
      </c>
      <c r="BD65" s="60">
        <v>38</v>
      </c>
      <c r="BE65" s="60">
        <f t="shared" si="4"/>
        <v>42.99</v>
      </c>
      <c r="BF65" s="60"/>
      <c r="IA65" s="22"/>
      <c r="IB65" s="22"/>
      <c r="IC65" s="22"/>
      <c r="ID65" s="22"/>
      <c r="IE65" s="22"/>
    </row>
    <row r="66" spans="1:239" s="21" customFormat="1" ht="54" customHeight="1">
      <c r="A66" s="32">
        <v>54</v>
      </c>
      <c r="B66" s="67" t="s">
        <v>237</v>
      </c>
      <c r="C66" s="57" t="s">
        <v>103</v>
      </c>
      <c r="D66" s="68">
        <v>146</v>
      </c>
      <c r="E66" s="69" t="s">
        <v>154</v>
      </c>
      <c r="F66" s="70">
        <v>42.99</v>
      </c>
      <c r="G66" s="71"/>
      <c r="H66" s="72"/>
      <c r="I66" s="73" t="s">
        <v>40</v>
      </c>
      <c r="J66" s="74">
        <f t="shared" si="0"/>
        <v>1</v>
      </c>
      <c r="K66" s="75" t="s">
        <v>64</v>
      </c>
      <c r="L66" s="75" t="s">
        <v>7</v>
      </c>
      <c r="M66" s="76"/>
      <c r="N66" s="71"/>
      <c r="O66" s="71"/>
      <c r="P66" s="77"/>
      <c r="Q66" s="71"/>
      <c r="R66" s="71"/>
      <c r="S66" s="77"/>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9">
        <f t="shared" si="1"/>
        <v>6276.54</v>
      </c>
      <c r="BB66" s="80">
        <f t="shared" si="2"/>
        <v>6276.54</v>
      </c>
      <c r="BC66" s="81" t="str">
        <f t="shared" si="3"/>
        <v>INR  Six Thousand Two Hundred &amp; Seventy Six  and Paise Fifty Four Only</v>
      </c>
      <c r="BD66" s="60">
        <v>38</v>
      </c>
      <c r="BE66" s="60">
        <f t="shared" si="4"/>
        <v>42.99</v>
      </c>
      <c r="BF66" s="60"/>
      <c r="IA66" s="22"/>
      <c r="IB66" s="22"/>
      <c r="IC66" s="22"/>
      <c r="ID66" s="22"/>
      <c r="IE66" s="22"/>
    </row>
    <row r="67" spans="1:239" s="21" customFormat="1" ht="54.75" customHeight="1">
      <c r="A67" s="32">
        <v>55</v>
      </c>
      <c r="B67" s="67" t="s">
        <v>238</v>
      </c>
      <c r="C67" s="57" t="s">
        <v>104</v>
      </c>
      <c r="D67" s="68">
        <v>146</v>
      </c>
      <c r="E67" s="69" t="s">
        <v>154</v>
      </c>
      <c r="F67" s="70">
        <v>42.99</v>
      </c>
      <c r="G67" s="71"/>
      <c r="H67" s="72"/>
      <c r="I67" s="73" t="s">
        <v>40</v>
      </c>
      <c r="J67" s="74">
        <f t="shared" si="0"/>
        <v>1</v>
      </c>
      <c r="K67" s="75" t="s">
        <v>64</v>
      </c>
      <c r="L67" s="75" t="s">
        <v>7</v>
      </c>
      <c r="M67" s="76"/>
      <c r="N67" s="71"/>
      <c r="O67" s="71"/>
      <c r="P67" s="77"/>
      <c r="Q67" s="71"/>
      <c r="R67" s="71"/>
      <c r="S67" s="77"/>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9">
        <f t="shared" si="1"/>
        <v>6276.54</v>
      </c>
      <c r="BB67" s="80">
        <f t="shared" si="2"/>
        <v>6276.54</v>
      </c>
      <c r="BC67" s="81" t="str">
        <f t="shared" si="3"/>
        <v>INR  Six Thousand Two Hundred &amp; Seventy Six  and Paise Fifty Four Only</v>
      </c>
      <c r="BD67" s="60">
        <v>38</v>
      </c>
      <c r="BE67" s="60">
        <f t="shared" si="4"/>
        <v>42.99</v>
      </c>
      <c r="BF67" s="60"/>
      <c r="IA67" s="22"/>
      <c r="IB67" s="22"/>
      <c r="IC67" s="22"/>
      <c r="ID67" s="22"/>
      <c r="IE67" s="22"/>
    </row>
    <row r="68" spans="1:239" s="21" customFormat="1" ht="96.75" customHeight="1">
      <c r="A68" s="32">
        <v>56</v>
      </c>
      <c r="B68" s="67" t="s">
        <v>169</v>
      </c>
      <c r="C68" s="57" t="s">
        <v>105</v>
      </c>
      <c r="D68" s="68">
        <v>146</v>
      </c>
      <c r="E68" s="69" t="s">
        <v>154</v>
      </c>
      <c r="F68" s="70">
        <v>91.63</v>
      </c>
      <c r="G68" s="71"/>
      <c r="H68" s="72"/>
      <c r="I68" s="73" t="s">
        <v>40</v>
      </c>
      <c r="J68" s="74">
        <f t="shared" si="0"/>
        <v>1</v>
      </c>
      <c r="K68" s="75" t="s">
        <v>64</v>
      </c>
      <c r="L68" s="75" t="s">
        <v>7</v>
      </c>
      <c r="M68" s="76"/>
      <c r="N68" s="71"/>
      <c r="O68" s="71"/>
      <c r="P68" s="77"/>
      <c r="Q68" s="71"/>
      <c r="R68" s="71"/>
      <c r="S68" s="77"/>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9">
        <f t="shared" si="1"/>
        <v>13377.98</v>
      </c>
      <c r="BB68" s="80">
        <f t="shared" si="2"/>
        <v>13377.98</v>
      </c>
      <c r="BC68" s="81" t="str">
        <f t="shared" si="3"/>
        <v>INR  Thirteen Thousand Three Hundred &amp; Seventy Seven  and Paise Ninety Eight Only</v>
      </c>
      <c r="BD68" s="60">
        <v>81</v>
      </c>
      <c r="BE68" s="60">
        <f t="shared" si="4"/>
        <v>91.63</v>
      </c>
      <c r="BF68" s="60"/>
      <c r="IA68" s="22"/>
      <c r="IB68" s="22"/>
      <c r="IC68" s="22"/>
      <c r="ID68" s="22"/>
      <c r="IE68" s="22"/>
    </row>
    <row r="69" spans="1:239" s="21" customFormat="1" ht="96.75" customHeight="1">
      <c r="A69" s="32">
        <v>57</v>
      </c>
      <c r="B69" s="67" t="s">
        <v>239</v>
      </c>
      <c r="C69" s="57" t="s">
        <v>106</v>
      </c>
      <c r="D69" s="68">
        <v>146</v>
      </c>
      <c r="E69" s="69" t="s">
        <v>154</v>
      </c>
      <c r="F69" s="70">
        <v>91.63</v>
      </c>
      <c r="G69" s="71"/>
      <c r="H69" s="72"/>
      <c r="I69" s="73" t="s">
        <v>40</v>
      </c>
      <c r="J69" s="74">
        <f t="shared" si="0"/>
        <v>1</v>
      </c>
      <c r="K69" s="75" t="s">
        <v>64</v>
      </c>
      <c r="L69" s="75" t="s">
        <v>7</v>
      </c>
      <c r="M69" s="76"/>
      <c r="N69" s="71"/>
      <c r="O69" s="71"/>
      <c r="P69" s="77"/>
      <c r="Q69" s="71"/>
      <c r="R69" s="71"/>
      <c r="S69" s="77"/>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9">
        <f t="shared" si="1"/>
        <v>13377.98</v>
      </c>
      <c r="BB69" s="80">
        <f t="shared" si="2"/>
        <v>13377.98</v>
      </c>
      <c r="BC69" s="81" t="str">
        <f t="shared" si="3"/>
        <v>INR  Thirteen Thousand Three Hundred &amp; Seventy Seven  and Paise Ninety Eight Only</v>
      </c>
      <c r="BD69" s="60">
        <v>81</v>
      </c>
      <c r="BE69" s="60">
        <f t="shared" si="4"/>
        <v>91.63</v>
      </c>
      <c r="BF69" s="60"/>
      <c r="IA69" s="22"/>
      <c r="IB69" s="22"/>
      <c r="IC69" s="22"/>
      <c r="ID69" s="22"/>
      <c r="IE69" s="22"/>
    </row>
    <row r="70" spans="1:239" s="21" customFormat="1" ht="97.5" customHeight="1">
      <c r="A70" s="32">
        <v>58</v>
      </c>
      <c r="B70" s="67" t="s">
        <v>240</v>
      </c>
      <c r="C70" s="57" t="s">
        <v>107</v>
      </c>
      <c r="D70" s="68">
        <v>146</v>
      </c>
      <c r="E70" s="69" t="s">
        <v>154</v>
      </c>
      <c r="F70" s="70">
        <v>91.63</v>
      </c>
      <c r="G70" s="71"/>
      <c r="H70" s="72"/>
      <c r="I70" s="73" t="s">
        <v>40</v>
      </c>
      <c r="J70" s="74">
        <f t="shared" si="0"/>
        <v>1</v>
      </c>
      <c r="K70" s="75" t="s">
        <v>64</v>
      </c>
      <c r="L70" s="75" t="s">
        <v>7</v>
      </c>
      <c r="M70" s="76"/>
      <c r="N70" s="71"/>
      <c r="O70" s="71"/>
      <c r="P70" s="77"/>
      <c r="Q70" s="71"/>
      <c r="R70" s="71"/>
      <c r="S70" s="77"/>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9">
        <f t="shared" si="1"/>
        <v>13377.98</v>
      </c>
      <c r="BB70" s="80">
        <f t="shared" si="2"/>
        <v>13377.98</v>
      </c>
      <c r="BC70" s="81" t="str">
        <f t="shared" si="3"/>
        <v>INR  Thirteen Thousand Three Hundred &amp; Seventy Seven  and Paise Ninety Eight Only</v>
      </c>
      <c r="BD70" s="60">
        <v>81</v>
      </c>
      <c r="BE70" s="60">
        <f t="shared" si="4"/>
        <v>91.63</v>
      </c>
      <c r="BF70" s="60"/>
      <c r="IA70" s="22"/>
      <c r="IB70" s="22"/>
      <c r="IC70" s="22"/>
      <c r="ID70" s="22"/>
      <c r="IE70" s="22"/>
    </row>
    <row r="71" spans="1:239" s="21" customFormat="1" ht="309" customHeight="1">
      <c r="A71" s="32">
        <v>59</v>
      </c>
      <c r="B71" s="67" t="s">
        <v>241</v>
      </c>
      <c r="C71" s="57" t="s">
        <v>140</v>
      </c>
      <c r="D71" s="68">
        <v>133</v>
      </c>
      <c r="E71" s="69" t="s">
        <v>154</v>
      </c>
      <c r="F71" s="70">
        <v>1435.49</v>
      </c>
      <c r="G71" s="71"/>
      <c r="H71" s="72"/>
      <c r="I71" s="73" t="s">
        <v>40</v>
      </c>
      <c r="J71" s="74">
        <f t="shared" si="0"/>
        <v>1</v>
      </c>
      <c r="K71" s="75" t="s">
        <v>64</v>
      </c>
      <c r="L71" s="75" t="s">
        <v>7</v>
      </c>
      <c r="M71" s="76"/>
      <c r="N71" s="71"/>
      <c r="O71" s="71"/>
      <c r="P71" s="77"/>
      <c r="Q71" s="71"/>
      <c r="R71" s="71"/>
      <c r="S71" s="77"/>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9">
        <f t="shared" si="1"/>
        <v>190920.17</v>
      </c>
      <c r="BB71" s="80">
        <f t="shared" si="2"/>
        <v>190920.17</v>
      </c>
      <c r="BC71" s="81" t="str">
        <f t="shared" si="3"/>
        <v>INR  One Lakh Ninety Thousand Nine Hundred &amp; Twenty  and Paise Seventeen Only</v>
      </c>
      <c r="BD71" s="60">
        <v>1269</v>
      </c>
      <c r="BE71" s="60">
        <f t="shared" si="4"/>
        <v>1435.49</v>
      </c>
      <c r="BF71" s="60"/>
      <c r="IA71" s="22"/>
      <c r="IB71" s="22"/>
      <c r="IC71" s="22"/>
      <c r="ID71" s="22"/>
      <c r="IE71" s="22"/>
    </row>
    <row r="72" spans="1:239" s="21" customFormat="1" ht="311.25" customHeight="1">
      <c r="A72" s="32">
        <v>60</v>
      </c>
      <c r="B72" s="67" t="s">
        <v>242</v>
      </c>
      <c r="C72" s="57" t="s">
        <v>108</v>
      </c>
      <c r="D72" s="68">
        <v>162</v>
      </c>
      <c r="E72" s="69" t="s">
        <v>154</v>
      </c>
      <c r="F72" s="70">
        <v>1441.15</v>
      </c>
      <c r="G72" s="71"/>
      <c r="H72" s="72"/>
      <c r="I72" s="73" t="s">
        <v>40</v>
      </c>
      <c r="J72" s="74">
        <f t="shared" si="0"/>
        <v>1</v>
      </c>
      <c r="K72" s="75" t="s">
        <v>64</v>
      </c>
      <c r="L72" s="75" t="s">
        <v>7</v>
      </c>
      <c r="M72" s="76"/>
      <c r="N72" s="71"/>
      <c r="O72" s="71"/>
      <c r="P72" s="77"/>
      <c r="Q72" s="71"/>
      <c r="R72" s="71"/>
      <c r="S72" s="77"/>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9">
        <f t="shared" si="1"/>
        <v>233466.30000000002</v>
      </c>
      <c r="BB72" s="80">
        <f t="shared" si="2"/>
        <v>233466.30000000002</v>
      </c>
      <c r="BC72" s="81" t="str">
        <f t="shared" si="3"/>
        <v>INR  Two Lakh Thirty Three Thousand Four Hundred &amp; Sixty Six  and Paise Thirty Only</v>
      </c>
      <c r="BD72" s="60">
        <v>1274</v>
      </c>
      <c r="BE72" s="60">
        <f t="shared" si="4"/>
        <v>1441.15</v>
      </c>
      <c r="BF72" s="60"/>
      <c r="IA72" s="22"/>
      <c r="IB72" s="22"/>
      <c r="IC72" s="22"/>
      <c r="ID72" s="22"/>
      <c r="IE72" s="22"/>
    </row>
    <row r="73" spans="1:239" s="21" customFormat="1" ht="177" customHeight="1">
      <c r="A73" s="32">
        <v>61</v>
      </c>
      <c r="B73" s="67" t="s">
        <v>243</v>
      </c>
      <c r="C73" s="57" t="s">
        <v>109</v>
      </c>
      <c r="D73" s="68">
        <v>10</v>
      </c>
      <c r="E73" s="69" t="s">
        <v>154</v>
      </c>
      <c r="F73" s="70">
        <v>789.58</v>
      </c>
      <c r="G73" s="71"/>
      <c r="H73" s="72"/>
      <c r="I73" s="73" t="s">
        <v>40</v>
      </c>
      <c r="J73" s="74">
        <f t="shared" si="0"/>
        <v>1</v>
      </c>
      <c r="K73" s="75" t="s">
        <v>64</v>
      </c>
      <c r="L73" s="75" t="s">
        <v>7</v>
      </c>
      <c r="M73" s="76"/>
      <c r="N73" s="71"/>
      <c r="O73" s="71"/>
      <c r="P73" s="77"/>
      <c r="Q73" s="71"/>
      <c r="R73" s="71"/>
      <c r="S73" s="77"/>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9">
        <f t="shared" si="1"/>
        <v>7895.8</v>
      </c>
      <c r="BB73" s="80">
        <f t="shared" si="2"/>
        <v>7895.8</v>
      </c>
      <c r="BC73" s="81" t="str">
        <f t="shared" si="3"/>
        <v>INR  Seven Thousand Eight Hundred &amp; Ninety Five  and Paise Eighty Only</v>
      </c>
      <c r="BD73" s="60">
        <v>698</v>
      </c>
      <c r="BE73" s="60">
        <f t="shared" si="4"/>
        <v>789.58</v>
      </c>
      <c r="BF73" s="60"/>
      <c r="IA73" s="22"/>
      <c r="IB73" s="22"/>
      <c r="IC73" s="22"/>
      <c r="ID73" s="22"/>
      <c r="IE73" s="22"/>
    </row>
    <row r="74" spans="1:239" s="21" customFormat="1" ht="177" customHeight="1">
      <c r="A74" s="32">
        <v>62</v>
      </c>
      <c r="B74" s="67" t="s">
        <v>244</v>
      </c>
      <c r="C74" s="57" t="s">
        <v>110</v>
      </c>
      <c r="D74" s="68">
        <v>10</v>
      </c>
      <c r="E74" s="69" t="s">
        <v>154</v>
      </c>
      <c r="F74" s="70">
        <v>795.23</v>
      </c>
      <c r="G74" s="71"/>
      <c r="H74" s="72"/>
      <c r="I74" s="73" t="s">
        <v>40</v>
      </c>
      <c r="J74" s="74">
        <f t="shared" si="0"/>
        <v>1</v>
      </c>
      <c r="K74" s="75" t="s">
        <v>64</v>
      </c>
      <c r="L74" s="75" t="s">
        <v>7</v>
      </c>
      <c r="M74" s="76"/>
      <c r="N74" s="71"/>
      <c r="O74" s="71"/>
      <c r="P74" s="77"/>
      <c r="Q74" s="71"/>
      <c r="R74" s="71"/>
      <c r="S74" s="77"/>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9">
        <f t="shared" si="1"/>
        <v>7952.3</v>
      </c>
      <c r="BB74" s="80">
        <f t="shared" si="2"/>
        <v>7952.3</v>
      </c>
      <c r="BC74" s="81" t="str">
        <f t="shared" si="3"/>
        <v>INR  Seven Thousand Nine Hundred &amp; Fifty Two  and Paise Thirty Only</v>
      </c>
      <c r="BD74" s="60">
        <v>703</v>
      </c>
      <c r="BE74" s="60">
        <f t="shared" si="4"/>
        <v>795.23</v>
      </c>
      <c r="BF74" s="60"/>
      <c r="IA74" s="22"/>
      <c r="IB74" s="22"/>
      <c r="IC74" s="22"/>
      <c r="ID74" s="22"/>
      <c r="IE74" s="22"/>
    </row>
    <row r="75" spans="1:239" s="21" customFormat="1" ht="177" customHeight="1">
      <c r="A75" s="32">
        <v>63</v>
      </c>
      <c r="B75" s="67" t="s">
        <v>245</v>
      </c>
      <c r="C75" s="57" t="s">
        <v>111</v>
      </c>
      <c r="D75" s="68">
        <v>20</v>
      </c>
      <c r="E75" s="69" t="s">
        <v>154</v>
      </c>
      <c r="F75" s="70">
        <v>795.23</v>
      </c>
      <c r="G75" s="71"/>
      <c r="H75" s="72"/>
      <c r="I75" s="73" t="s">
        <v>40</v>
      </c>
      <c r="J75" s="74">
        <f t="shared" si="0"/>
        <v>1</v>
      </c>
      <c r="K75" s="75" t="s">
        <v>64</v>
      </c>
      <c r="L75" s="75" t="s">
        <v>7</v>
      </c>
      <c r="M75" s="76"/>
      <c r="N75" s="71"/>
      <c r="O75" s="71"/>
      <c r="P75" s="77"/>
      <c r="Q75" s="71"/>
      <c r="R75" s="71"/>
      <c r="S75" s="77"/>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9">
        <f t="shared" si="1"/>
        <v>15904.6</v>
      </c>
      <c r="BB75" s="80">
        <f t="shared" si="2"/>
        <v>15904.6</v>
      </c>
      <c r="BC75" s="81" t="str">
        <f t="shared" si="3"/>
        <v>INR  Fifteen Thousand Nine Hundred &amp; Four  and Paise Sixty Only</v>
      </c>
      <c r="BD75" s="60">
        <v>703</v>
      </c>
      <c r="BE75" s="60">
        <f t="shared" si="4"/>
        <v>795.23</v>
      </c>
      <c r="BF75" s="60"/>
      <c r="IA75" s="22"/>
      <c r="IB75" s="22"/>
      <c r="IC75" s="22"/>
      <c r="ID75" s="22"/>
      <c r="IE75" s="22"/>
    </row>
    <row r="76" spans="1:239" s="21" customFormat="1" ht="177" customHeight="1">
      <c r="A76" s="32">
        <v>64</v>
      </c>
      <c r="B76" s="67" t="s">
        <v>246</v>
      </c>
      <c r="C76" s="57" t="s">
        <v>112</v>
      </c>
      <c r="D76" s="68">
        <v>20</v>
      </c>
      <c r="E76" s="69" t="s">
        <v>154</v>
      </c>
      <c r="F76" s="70">
        <v>800.89</v>
      </c>
      <c r="G76" s="71"/>
      <c r="H76" s="72"/>
      <c r="I76" s="73" t="s">
        <v>40</v>
      </c>
      <c r="J76" s="74">
        <f t="shared" si="0"/>
        <v>1</v>
      </c>
      <c r="K76" s="75" t="s">
        <v>64</v>
      </c>
      <c r="L76" s="75" t="s">
        <v>7</v>
      </c>
      <c r="M76" s="76"/>
      <c r="N76" s="71"/>
      <c r="O76" s="71"/>
      <c r="P76" s="77"/>
      <c r="Q76" s="71"/>
      <c r="R76" s="71"/>
      <c r="S76" s="77"/>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9">
        <f t="shared" si="1"/>
        <v>16017.8</v>
      </c>
      <c r="BB76" s="80">
        <f t="shared" si="2"/>
        <v>16017.8</v>
      </c>
      <c r="BC76" s="81" t="str">
        <f t="shared" si="3"/>
        <v>INR  Sixteen Thousand  &amp;Seventeen  and Paise Eighty Only</v>
      </c>
      <c r="BD76" s="60">
        <v>708</v>
      </c>
      <c r="BE76" s="60">
        <f t="shared" si="4"/>
        <v>800.89</v>
      </c>
      <c r="BF76" s="60"/>
      <c r="IA76" s="22"/>
      <c r="IB76" s="22"/>
      <c r="IC76" s="22"/>
      <c r="ID76" s="22"/>
      <c r="IE76" s="22"/>
    </row>
    <row r="77" spans="1:239" s="21" customFormat="1" ht="97.5" customHeight="1">
      <c r="A77" s="32">
        <v>65</v>
      </c>
      <c r="B77" s="67" t="s">
        <v>170</v>
      </c>
      <c r="C77" s="57" t="s">
        <v>141</v>
      </c>
      <c r="D77" s="68">
        <v>14</v>
      </c>
      <c r="E77" s="69" t="s">
        <v>154</v>
      </c>
      <c r="F77" s="70">
        <v>1144.77</v>
      </c>
      <c r="G77" s="71"/>
      <c r="H77" s="72"/>
      <c r="I77" s="73" t="s">
        <v>40</v>
      </c>
      <c r="J77" s="74">
        <f t="shared" si="0"/>
        <v>1</v>
      </c>
      <c r="K77" s="75" t="s">
        <v>64</v>
      </c>
      <c r="L77" s="75" t="s">
        <v>7</v>
      </c>
      <c r="M77" s="76"/>
      <c r="N77" s="71"/>
      <c r="O77" s="71"/>
      <c r="P77" s="77"/>
      <c r="Q77" s="71"/>
      <c r="R77" s="71"/>
      <c r="S77" s="77"/>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9">
        <f t="shared" si="1"/>
        <v>16026.779999999999</v>
      </c>
      <c r="BB77" s="80">
        <f t="shared" si="2"/>
        <v>16026.779999999999</v>
      </c>
      <c r="BC77" s="81" t="str">
        <f t="shared" si="3"/>
        <v>INR  Sixteen Thousand  &amp;Twenty Six  and Paise Seventy Eight Only</v>
      </c>
      <c r="BD77" s="60">
        <v>1012</v>
      </c>
      <c r="BE77" s="60">
        <f t="shared" si="4"/>
        <v>1144.77</v>
      </c>
      <c r="BF77" s="60"/>
      <c r="IA77" s="22"/>
      <c r="IB77" s="22"/>
      <c r="IC77" s="22"/>
      <c r="ID77" s="22"/>
      <c r="IE77" s="22"/>
    </row>
    <row r="78" spans="1:239" s="21" customFormat="1" ht="96.75" customHeight="1">
      <c r="A78" s="32">
        <v>66</v>
      </c>
      <c r="B78" s="67" t="s">
        <v>247</v>
      </c>
      <c r="C78" s="57" t="s">
        <v>142</v>
      </c>
      <c r="D78" s="68">
        <v>14</v>
      </c>
      <c r="E78" s="69" t="s">
        <v>154</v>
      </c>
      <c r="F78" s="70">
        <v>1158.35</v>
      </c>
      <c r="G78" s="71"/>
      <c r="H78" s="72"/>
      <c r="I78" s="73" t="s">
        <v>40</v>
      </c>
      <c r="J78" s="74">
        <f t="shared" si="0"/>
        <v>1</v>
      </c>
      <c r="K78" s="75" t="s">
        <v>64</v>
      </c>
      <c r="L78" s="75" t="s">
        <v>7</v>
      </c>
      <c r="M78" s="76"/>
      <c r="N78" s="71"/>
      <c r="O78" s="71"/>
      <c r="P78" s="77"/>
      <c r="Q78" s="71"/>
      <c r="R78" s="71"/>
      <c r="S78" s="77"/>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9">
        <f t="shared" si="1"/>
        <v>16216.899999999998</v>
      </c>
      <c r="BB78" s="80">
        <f t="shared" si="2"/>
        <v>16216.899999999998</v>
      </c>
      <c r="BC78" s="81" t="str">
        <f t="shared" si="3"/>
        <v>INR  Sixteen Thousand Two Hundred &amp; Sixteen  and Paise Ninety Only</v>
      </c>
      <c r="BD78" s="60">
        <v>1024</v>
      </c>
      <c r="BE78" s="60">
        <f t="shared" si="4"/>
        <v>1158.35</v>
      </c>
      <c r="BF78" s="60"/>
      <c r="IA78" s="22"/>
      <c r="IB78" s="22"/>
      <c r="IC78" s="22"/>
      <c r="ID78" s="22"/>
      <c r="IE78" s="22"/>
    </row>
    <row r="79" spans="1:239" s="21" customFormat="1" ht="96" customHeight="1">
      <c r="A79" s="32">
        <v>67</v>
      </c>
      <c r="B79" s="67" t="s">
        <v>248</v>
      </c>
      <c r="C79" s="57" t="s">
        <v>143</v>
      </c>
      <c r="D79" s="68">
        <v>14</v>
      </c>
      <c r="E79" s="69" t="s">
        <v>154</v>
      </c>
      <c r="F79" s="70">
        <v>1171.92</v>
      </c>
      <c r="G79" s="71"/>
      <c r="H79" s="72"/>
      <c r="I79" s="73" t="s">
        <v>40</v>
      </c>
      <c r="J79" s="74">
        <f t="shared" si="0"/>
        <v>1</v>
      </c>
      <c r="K79" s="75" t="s">
        <v>64</v>
      </c>
      <c r="L79" s="75" t="s">
        <v>7</v>
      </c>
      <c r="M79" s="76"/>
      <c r="N79" s="71"/>
      <c r="O79" s="71"/>
      <c r="P79" s="77"/>
      <c r="Q79" s="71"/>
      <c r="R79" s="71"/>
      <c r="S79" s="77"/>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9">
        <f aca="true" t="shared" si="5" ref="BA79:BA142">total_amount_ba($B$2,$D$2,D79,F79,J79,K79,M79)</f>
        <v>16406.88</v>
      </c>
      <c r="BB79" s="80">
        <f aca="true" t="shared" si="6" ref="BB79:BB142">BA79+SUM(N79:AZ79)</f>
        <v>16406.88</v>
      </c>
      <c r="BC79" s="81" t="str">
        <f t="shared" si="3"/>
        <v>INR  Sixteen Thousand Four Hundred &amp; Six  and Paise Eighty Eight Only</v>
      </c>
      <c r="BD79" s="60">
        <v>1036</v>
      </c>
      <c r="BE79" s="60">
        <f aca="true" t="shared" si="7" ref="BE79:BE142">ROUND(BD79*1.12*1.01,2)</f>
        <v>1171.92</v>
      </c>
      <c r="BF79" s="60"/>
      <c r="IA79" s="22"/>
      <c r="IB79" s="22"/>
      <c r="IC79" s="22"/>
      <c r="ID79" s="22"/>
      <c r="IE79" s="22"/>
    </row>
    <row r="80" spans="1:239" s="21" customFormat="1" ht="33" customHeight="1">
      <c r="A80" s="32">
        <v>68</v>
      </c>
      <c r="B80" s="67" t="s">
        <v>153</v>
      </c>
      <c r="C80" s="57" t="s">
        <v>144</v>
      </c>
      <c r="D80" s="68">
        <v>50</v>
      </c>
      <c r="E80" s="69" t="s">
        <v>156</v>
      </c>
      <c r="F80" s="70">
        <v>253.39</v>
      </c>
      <c r="G80" s="71"/>
      <c r="H80" s="72"/>
      <c r="I80" s="73" t="s">
        <v>40</v>
      </c>
      <c r="J80" s="74">
        <f aca="true" t="shared" si="8" ref="J80:J146">IF(I80="Less(-)",-1,1)</f>
        <v>1</v>
      </c>
      <c r="K80" s="75" t="s">
        <v>64</v>
      </c>
      <c r="L80" s="75" t="s">
        <v>7</v>
      </c>
      <c r="M80" s="76"/>
      <c r="N80" s="71"/>
      <c r="O80" s="71"/>
      <c r="P80" s="77"/>
      <c r="Q80" s="71"/>
      <c r="R80" s="71"/>
      <c r="S80" s="77"/>
      <c r="T80" s="78"/>
      <c r="U80" s="78"/>
      <c r="V80" s="78"/>
      <c r="W80" s="78"/>
      <c r="X80" s="78"/>
      <c r="Y80" s="78"/>
      <c r="Z80" s="78"/>
      <c r="AA80" s="78"/>
      <c r="AB80" s="78"/>
      <c r="AC80" s="78"/>
      <c r="AD80" s="78"/>
      <c r="AE80" s="78"/>
      <c r="AF80" s="78"/>
      <c r="AG80" s="78"/>
      <c r="AH80" s="78"/>
      <c r="AI80" s="78"/>
      <c r="AJ80" s="78"/>
      <c r="AK80" s="78"/>
      <c r="AL80" s="78"/>
      <c r="AM80" s="78"/>
      <c r="AN80" s="78"/>
      <c r="AO80" s="78"/>
      <c r="AP80" s="78"/>
      <c r="AQ80" s="78"/>
      <c r="AR80" s="78"/>
      <c r="AS80" s="78"/>
      <c r="AT80" s="78"/>
      <c r="AU80" s="78"/>
      <c r="AV80" s="78"/>
      <c r="AW80" s="78"/>
      <c r="AX80" s="78"/>
      <c r="AY80" s="78"/>
      <c r="AZ80" s="78"/>
      <c r="BA80" s="79">
        <f t="shared" si="5"/>
        <v>12669.5</v>
      </c>
      <c r="BB80" s="80">
        <f t="shared" si="6"/>
        <v>12669.5</v>
      </c>
      <c r="BC80" s="81" t="str">
        <f aca="true" t="shared" si="9" ref="BC80:BC146">SpellNumber(L80,BB80)</f>
        <v>INR  Twelve Thousand Six Hundred &amp; Sixty Nine  and Paise Fifty Only</v>
      </c>
      <c r="BD80" s="60">
        <v>224</v>
      </c>
      <c r="BE80" s="60">
        <f t="shared" si="7"/>
        <v>253.39</v>
      </c>
      <c r="BF80" s="60"/>
      <c r="IA80" s="22"/>
      <c r="IB80" s="22"/>
      <c r="IC80" s="22"/>
      <c r="ID80" s="22"/>
      <c r="IE80" s="22"/>
    </row>
    <row r="81" spans="1:239" s="21" customFormat="1" ht="141" customHeight="1">
      <c r="A81" s="32">
        <v>69</v>
      </c>
      <c r="B81" s="67" t="s">
        <v>249</v>
      </c>
      <c r="C81" s="57" t="s">
        <v>145</v>
      </c>
      <c r="D81" s="68">
        <v>1.5</v>
      </c>
      <c r="E81" s="69" t="s">
        <v>154</v>
      </c>
      <c r="F81" s="70">
        <v>1300.88</v>
      </c>
      <c r="G81" s="71"/>
      <c r="H81" s="72"/>
      <c r="I81" s="73" t="s">
        <v>40</v>
      </c>
      <c r="J81" s="74">
        <f t="shared" si="8"/>
        <v>1</v>
      </c>
      <c r="K81" s="75" t="s">
        <v>64</v>
      </c>
      <c r="L81" s="75" t="s">
        <v>7</v>
      </c>
      <c r="M81" s="76"/>
      <c r="N81" s="71"/>
      <c r="O81" s="71"/>
      <c r="P81" s="77"/>
      <c r="Q81" s="71"/>
      <c r="R81" s="71"/>
      <c r="S81" s="77"/>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9">
        <f t="shared" si="5"/>
        <v>1951.3200000000002</v>
      </c>
      <c r="BB81" s="80">
        <f t="shared" si="6"/>
        <v>1951.3200000000002</v>
      </c>
      <c r="BC81" s="81" t="str">
        <f t="shared" si="9"/>
        <v>INR  One Thousand Nine Hundred &amp; Fifty One  and Paise Thirty Two Only</v>
      </c>
      <c r="BD81" s="60">
        <v>1150</v>
      </c>
      <c r="BE81" s="60">
        <f t="shared" si="7"/>
        <v>1300.88</v>
      </c>
      <c r="BF81" s="60"/>
      <c r="IA81" s="22"/>
      <c r="IB81" s="22"/>
      <c r="IC81" s="22"/>
      <c r="ID81" s="22"/>
      <c r="IE81" s="22"/>
    </row>
    <row r="82" spans="1:239" s="21" customFormat="1" ht="136.5" customHeight="1">
      <c r="A82" s="32">
        <v>70</v>
      </c>
      <c r="B82" s="67" t="s">
        <v>250</v>
      </c>
      <c r="C82" s="57" t="s">
        <v>113</v>
      </c>
      <c r="D82" s="68">
        <v>1.5</v>
      </c>
      <c r="E82" s="69" t="s">
        <v>154</v>
      </c>
      <c r="F82" s="70">
        <v>1314.45</v>
      </c>
      <c r="G82" s="71"/>
      <c r="H82" s="72"/>
      <c r="I82" s="73" t="s">
        <v>40</v>
      </c>
      <c r="J82" s="74">
        <f t="shared" si="8"/>
        <v>1</v>
      </c>
      <c r="K82" s="75" t="s">
        <v>64</v>
      </c>
      <c r="L82" s="75" t="s">
        <v>7</v>
      </c>
      <c r="M82" s="76"/>
      <c r="N82" s="71"/>
      <c r="O82" s="71"/>
      <c r="P82" s="77"/>
      <c r="Q82" s="71"/>
      <c r="R82" s="71"/>
      <c r="S82" s="77"/>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9">
        <f t="shared" si="5"/>
        <v>1971.6750000000002</v>
      </c>
      <c r="BB82" s="80">
        <f t="shared" si="6"/>
        <v>1971.6750000000002</v>
      </c>
      <c r="BC82" s="81" t="str">
        <f t="shared" si="9"/>
        <v>INR  One Thousand Nine Hundred &amp; Seventy One  and Paise Sixty Eight Only</v>
      </c>
      <c r="BD82" s="60">
        <v>1162</v>
      </c>
      <c r="BE82" s="60">
        <f t="shared" si="7"/>
        <v>1314.45</v>
      </c>
      <c r="BF82" s="60"/>
      <c r="IA82" s="22"/>
      <c r="IB82" s="22"/>
      <c r="IC82" s="22"/>
      <c r="ID82" s="22"/>
      <c r="IE82" s="22"/>
    </row>
    <row r="83" spans="1:239" s="21" customFormat="1" ht="144" customHeight="1">
      <c r="A83" s="32">
        <v>71</v>
      </c>
      <c r="B83" s="67" t="s">
        <v>251</v>
      </c>
      <c r="C83" s="57" t="s">
        <v>114</v>
      </c>
      <c r="D83" s="68">
        <v>1.5</v>
      </c>
      <c r="E83" s="69" t="s">
        <v>154</v>
      </c>
      <c r="F83" s="70">
        <v>1328.03</v>
      </c>
      <c r="G83" s="71"/>
      <c r="H83" s="72"/>
      <c r="I83" s="73" t="s">
        <v>40</v>
      </c>
      <c r="J83" s="74">
        <f t="shared" si="8"/>
        <v>1</v>
      </c>
      <c r="K83" s="75" t="s">
        <v>64</v>
      </c>
      <c r="L83" s="75" t="s">
        <v>7</v>
      </c>
      <c r="M83" s="76"/>
      <c r="N83" s="71"/>
      <c r="O83" s="71"/>
      <c r="P83" s="77"/>
      <c r="Q83" s="71"/>
      <c r="R83" s="71"/>
      <c r="S83" s="77"/>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9">
        <f t="shared" si="5"/>
        <v>1992.045</v>
      </c>
      <c r="BB83" s="80">
        <f t="shared" si="6"/>
        <v>1992.045</v>
      </c>
      <c r="BC83" s="81" t="str">
        <f t="shared" si="9"/>
        <v>INR  One Thousand Nine Hundred &amp; Ninety Two  and Paise Five Only</v>
      </c>
      <c r="BD83" s="60">
        <v>1174</v>
      </c>
      <c r="BE83" s="60">
        <f t="shared" si="7"/>
        <v>1328.03</v>
      </c>
      <c r="BF83" s="60"/>
      <c r="IA83" s="22"/>
      <c r="IB83" s="22"/>
      <c r="IC83" s="22"/>
      <c r="ID83" s="22"/>
      <c r="IE83" s="22"/>
    </row>
    <row r="84" spans="1:239" s="21" customFormat="1" ht="314.25" customHeight="1">
      <c r="A84" s="32">
        <v>72</v>
      </c>
      <c r="B84" s="67" t="s">
        <v>252</v>
      </c>
      <c r="C84" s="57" t="s">
        <v>115</v>
      </c>
      <c r="D84" s="68">
        <v>31</v>
      </c>
      <c r="E84" s="69" t="s">
        <v>154</v>
      </c>
      <c r="F84" s="70">
        <v>618.77</v>
      </c>
      <c r="G84" s="71"/>
      <c r="H84" s="72"/>
      <c r="I84" s="73" t="s">
        <v>40</v>
      </c>
      <c r="J84" s="74">
        <f t="shared" si="8"/>
        <v>1</v>
      </c>
      <c r="K84" s="75" t="s">
        <v>64</v>
      </c>
      <c r="L84" s="75" t="s">
        <v>7</v>
      </c>
      <c r="M84" s="76"/>
      <c r="N84" s="71"/>
      <c r="O84" s="71"/>
      <c r="P84" s="77"/>
      <c r="Q84" s="71"/>
      <c r="R84" s="71"/>
      <c r="S84" s="77"/>
      <c r="T84" s="78"/>
      <c r="U84" s="78"/>
      <c r="V84" s="78"/>
      <c r="W84" s="78"/>
      <c r="X84" s="78"/>
      <c r="Y84" s="78"/>
      <c r="Z84" s="78"/>
      <c r="AA84" s="78"/>
      <c r="AB84" s="78"/>
      <c r="AC84" s="78"/>
      <c r="AD84" s="78"/>
      <c r="AE84" s="78"/>
      <c r="AF84" s="78"/>
      <c r="AG84" s="78"/>
      <c r="AH84" s="78"/>
      <c r="AI84" s="78"/>
      <c r="AJ84" s="78"/>
      <c r="AK84" s="78"/>
      <c r="AL84" s="78"/>
      <c r="AM84" s="78"/>
      <c r="AN84" s="78"/>
      <c r="AO84" s="78"/>
      <c r="AP84" s="78"/>
      <c r="AQ84" s="78"/>
      <c r="AR84" s="78"/>
      <c r="AS84" s="78"/>
      <c r="AT84" s="78"/>
      <c r="AU84" s="78"/>
      <c r="AV84" s="78"/>
      <c r="AW84" s="78"/>
      <c r="AX84" s="78"/>
      <c r="AY84" s="78"/>
      <c r="AZ84" s="78"/>
      <c r="BA84" s="79">
        <f t="shared" si="5"/>
        <v>19181.87</v>
      </c>
      <c r="BB84" s="80">
        <f t="shared" si="6"/>
        <v>19181.87</v>
      </c>
      <c r="BC84" s="81" t="str">
        <f t="shared" si="9"/>
        <v>INR  Nineteen Thousand One Hundred &amp; Eighty One  and Paise Eighty Seven Only</v>
      </c>
      <c r="BD84" s="60">
        <v>547</v>
      </c>
      <c r="BE84" s="60">
        <f t="shared" si="7"/>
        <v>618.77</v>
      </c>
      <c r="BF84" s="60"/>
      <c r="IA84" s="22"/>
      <c r="IB84" s="22"/>
      <c r="IC84" s="22"/>
      <c r="ID84" s="22"/>
      <c r="IE84" s="22"/>
    </row>
    <row r="85" spans="1:239" s="21" customFormat="1" ht="97.5" customHeight="1">
      <c r="A85" s="32">
        <v>73</v>
      </c>
      <c r="B85" s="67" t="s">
        <v>253</v>
      </c>
      <c r="C85" s="57" t="s">
        <v>116</v>
      </c>
      <c r="D85" s="68">
        <v>0.103</v>
      </c>
      <c r="E85" s="69" t="s">
        <v>155</v>
      </c>
      <c r="F85" s="70">
        <v>81341.2</v>
      </c>
      <c r="G85" s="71"/>
      <c r="H85" s="72"/>
      <c r="I85" s="73" t="s">
        <v>40</v>
      </c>
      <c r="J85" s="74">
        <f t="shared" si="8"/>
        <v>1</v>
      </c>
      <c r="K85" s="75" t="s">
        <v>64</v>
      </c>
      <c r="L85" s="75" t="s">
        <v>7</v>
      </c>
      <c r="M85" s="76"/>
      <c r="N85" s="71"/>
      <c r="O85" s="71"/>
      <c r="P85" s="77"/>
      <c r="Q85" s="71"/>
      <c r="R85" s="71"/>
      <c r="S85" s="77"/>
      <c r="T85" s="78"/>
      <c r="U85" s="78"/>
      <c r="V85" s="78"/>
      <c r="W85" s="78"/>
      <c r="X85" s="78"/>
      <c r="Y85" s="78"/>
      <c r="Z85" s="78"/>
      <c r="AA85" s="78"/>
      <c r="AB85" s="78"/>
      <c r="AC85" s="78"/>
      <c r="AD85" s="78"/>
      <c r="AE85" s="78"/>
      <c r="AF85" s="78"/>
      <c r="AG85" s="78"/>
      <c r="AH85" s="78"/>
      <c r="AI85" s="78"/>
      <c r="AJ85" s="78"/>
      <c r="AK85" s="78"/>
      <c r="AL85" s="78"/>
      <c r="AM85" s="78"/>
      <c r="AN85" s="78"/>
      <c r="AO85" s="78"/>
      <c r="AP85" s="78"/>
      <c r="AQ85" s="78"/>
      <c r="AR85" s="78"/>
      <c r="AS85" s="78"/>
      <c r="AT85" s="78"/>
      <c r="AU85" s="78"/>
      <c r="AV85" s="78"/>
      <c r="AW85" s="78"/>
      <c r="AX85" s="78"/>
      <c r="AY85" s="78"/>
      <c r="AZ85" s="78"/>
      <c r="BA85" s="79">
        <f t="shared" si="5"/>
        <v>8378.1436</v>
      </c>
      <c r="BB85" s="80">
        <f t="shared" si="6"/>
        <v>8378.1436</v>
      </c>
      <c r="BC85" s="81" t="str">
        <f t="shared" si="9"/>
        <v>INR  Eight Thousand Three Hundred &amp; Seventy Eight  and Paise Fourteen Only</v>
      </c>
      <c r="BD85" s="60">
        <v>71907</v>
      </c>
      <c r="BE85" s="60">
        <f t="shared" si="7"/>
        <v>81341.2</v>
      </c>
      <c r="BF85" s="60"/>
      <c r="IA85" s="22"/>
      <c r="IB85" s="22"/>
      <c r="IC85" s="22"/>
      <c r="ID85" s="22"/>
      <c r="IE85" s="22"/>
    </row>
    <row r="86" spans="1:239" s="21" customFormat="1" ht="97.5" customHeight="1">
      <c r="A86" s="32">
        <v>74</v>
      </c>
      <c r="B86" s="67" t="s">
        <v>254</v>
      </c>
      <c r="C86" s="57" t="s">
        <v>146</v>
      </c>
      <c r="D86" s="68">
        <v>0.096</v>
      </c>
      <c r="E86" s="69" t="s">
        <v>155</v>
      </c>
      <c r="F86" s="70">
        <v>81567.44</v>
      </c>
      <c r="G86" s="71"/>
      <c r="H86" s="72"/>
      <c r="I86" s="73" t="s">
        <v>40</v>
      </c>
      <c r="J86" s="74">
        <f t="shared" si="8"/>
        <v>1</v>
      </c>
      <c r="K86" s="75" t="s">
        <v>64</v>
      </c>
      <c r="L86" s="75" t="s">
        <v>7</v>
      </c>
      <c r="M86" s="76"/>
      <c r="N86" s="71"/>
      <c r="O86" s="71"/>
      <c r="P86" s="77"/>
      <c r="Q86" s="71"/>
      <c r="R86" s="71"/>
      <c r="S86" s="77"/>
      <c r="T86" s="78"/>
      <c r="U86" s="78"/>
      <c r="V86" s="78"/>
      <c r="W86" s="78"/>
      <c r="X86" s="78"/>
      <c r="Y86" s="78"/>
      <c r="Z86" s="78"/>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9">
        <f t="shared" si="5"/>
        <v>7830.4742400000005</v>
      </c>
      <c r="BB86" s="80">
        <f t="shared" si="6"/>
        <v>7830.4742400000005</v>
      </c>
      <c r="BC86" s="81" t="str">
        <f t="shared" si="9"/>
        <v>INR  Seven Thousand Eight Hundred &amp; Thirty  and Paise Forty Seven Only</v>
      </c>
      <c r="BD86" s="60">
        <v>72107</v>
      </c>
      <c r="BE86" s="60">
        <f t="shared" si="7"/>
        <v>81567.44</v>
      </c>
      <c r="BF86" s="60"/>
      <c r="IA86" s="22"/>
      <c r="IB86" s="22"/>
      <c r="IC86" s="22"/>
      <c r="ID86" s="22"/>
      <c r="IE86" s="22"/>
    </row>
    <row r="87" spans="1:239" s="21" customFormat="1" ht="95.25" customHeight="1">
      <c r="A87" s="32">
        <v>75</v>
      </c>
      <c r="B87" s="67" t="s">
        <v>255</v>
      </c>
      <c r="C87" s="57" t="s">
        <v>147</v>
      </c>
      <c r="D87" s="68">
        <v>0.384</v>
      </c>
      <c r="E87" s="69" t="s">
        <v>155</v>
      </c>
      <c r="F87" s="70">
        <v>81793.68</v>
      </c>
      <c r="G87" s="71"/>
      <c r="H87" s="72"/>
      <c r="I87" s="73" t="s">
        <v>40</v>
      </c>
      <c r="J87" s="74">
        <f t="shared" si="8"/>
        <v>1</v>
      </c>
      <c r="K87" s="75" t="s">
        <v>64</v>
      </c>
      <c r="L87" s="75" t="s">
        <v>7</v>
      </c>
      <c r="M87" s="76"/>
      <c r="N87" s="71"/>
      <c r="O87" s="71"/>
      <c r="P87" s="77"/>
      <c r="Q87" s="71"/>
      <c r="R87" s="71"/>
      <c r="S87" s="77"/>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9">
        <f t="shared" si="5"/>
        <v>31408.773119999998</v>
      </c>
      <c r="BB87" s="80">
        <f t="shared" si="6"/>
        <v>31408.773119999998</v>
      </c>
      <c r="BC87" s="81" t="str">
        <f t="shared" si="9"/>
        <v>INR  Thirty One Thousand Four Hundred &amp; Eight  and Paise Seventy Seven Only</v>
      </c>
      <c r="BD87" s="60">
        <v>72307</v>
      </c>
      <c r="BE87" s="60">
        <f t="shared" si="7"/>
        <v>81793.68</v>
      </c>
      <c r="BF87" s="60"/>
      <c r="IA87" s="22"/>
      <c r="IB87" s="22"/>
      <c r="IC87" s="22"/>
      <c r="ID87" s="22"/>
      <c r="IE87" s="22"/>
    </row>
    <row r="88" spans="1:239" s="21" customFormat="1" ht="136.5" customHeight="1">
      <c r="A88" s="32">
        <v>76</v>
      </c>
      <c r="B88" s="67" t="s">
        <v>256</v>
      </c>
      <c r="C88" s="57" t="s">
        <v>148</v>
      </c>
      <c r="D88" s="68">
        <v>6</v>
      </c>
      <c r="E88" s="69" t="s">
        <v>154</v>
      </c>
      <c r="F88" s="70">
        <v>3007.86</v>
      </c>
      <c r="G88" s="71"/>
      <c r="H88" s="72"/>
      <c r="I88" s="73" t="s">
        <v>40</v>
      </c>
      <c r="J88" s="74">
        <f t="shared" si="8"/>
        <v>1</v>
      </c>
      <c r="K88" s="75" t="s">
        <v>64</v>
      </c>
      <c r="L88" s="75" t="s">
        <v>7</v>
      </c>
      <c r="M88" s="76"/>
      <c r="N88" s="71"/>
      <c r="O88" s="71"/>
      <c r="P88" s="77"/>
      <c r="Q88" s="71"/>
      <c r="R88" s="71"/>
      <c r="S88" s="77"/>
      <c r="T88" s="78"/>
      <c r="U88" s="78"/>
      <c r="V88" s="78"/>
      <c r="W88" s="78"/>
      <c r="X88" s="78"/>
      <c r="Y88" s="78"/>
      <c r="Z88" s="78"/>
      <c r="AA88" s="78"/>
      <c r="AB88" s="78"/>
      <c r="AC88" s="78"/>
      <c r="AD88" s="78"/>
      <c r="AE88" s="78"/>
      <c r="AF88" s="78"/>
      <c r="AG88" s="78"/>
      <c r="AH88" s="78"/>
      <c r="AI88" s="78"/>
      <c r="AJ88" s="78"/>
      <c r="AK88" s="78"/>
      <c r="AL88" s="78"/>
      <c r="AM88" s="78"/>
      <c r="AN88" s="78"/>
      <c r="AO88" s="78"/>
      <c r="AP88" s="78"/>
      <c r="AQ88" s="78"/>
      <c r="AR88" s="78"/>
      <c r="AS88" s="78"/>
      <c r="AT88" s="78"/>
      <c r="AU88" s="78"/>
      <c r="AV88" s="78"/>
      <c r="AW88" s="78"/>
      <c r="AX88" s="78"/>
      <c r="AY88" s="78"/>
      <c r="AZ88" s="78"/>
      <c r="BA88" s="79">
        <f t="shared" si="5"/>
        <v>18047.16</v>
      </c>
      <c r="BB88" s="80">
        <f t="shared" si="6"/>
        <v>18047.16</v>
      </c>
      <c r="BC88" s="81" t="str">
        <f t="shared" si="9"/>
        <v>INR  Eighteen Thousand  &amp;Forty Seven  and Paise Sixteen Only</v>
      </c>
      <c r="BD88" s="60">
        <v>2659</v>
      </c>
      <c r="BE88" s="60">
        <f t="shared" si="7"/>
        <v>3007.86</v>
      </c>
      <c r="BF88" s="60"/>
      <c r="IA88" s="22"/>
      <c r="IB88" s="22"/>
      <c r="IC88" s="22"/>
      <c r="ID88" s="22"/>
      <c r="IE88" s="22"/>
    </row>
    <row r="89" spans="1:239" s="21" customFormat="1" ht="136.5" customHeight="1">
      <c r="A89" s="32">
        <v>77</v>
      </c>
      <c r="B89" s="67" t="s">
        <v>257</v>
      </c>
      <c r="C89" s="57" t="s">
        <v>149</v>
      </c>
      <c r="D89" s="68">
        <v>6</v>
      </c>
      <c r="E89" s="69" t="s">
        <v>154</v>
      </c>
      <c r="F89" s="70">
        <v>3023.7</v>
      </c>
      <c r="G89" s="71"/>
      <c r="H89" s="72"/>
      <c r="I89" s="73" t="s">
        <v>40</v>
      </c>
      <c r="J89" s="74">
        <f t="shared" si="8"/>
        <v>1</v>
      </c>
      <c r="K89" s="75" t="s">
        <v>64</v>
      </c>
      <c r="L89" s="75" t="s">
        <v>7</v>
      </c>
      <c r="M89" s="76"/>
      <c r="N89" s="71"/>
      <c r="O89" s="71"/>
      <c r="P89" s="77"/>
      <c r="Q89" s="71"/>
      <c r="R89" s="71"/>
      <c r="S89" s="77"/>
      <c r="T89" s="78"/>
      <c r="U89" s="78"/>
      <c r="V89" s="78"/>
      <c r="W89" s="78"/>
      <c r="X89" s="78"/>
      <c r="Y89" s="78"/>
      <c r="Z89" s="78"/>
      <c r="AA89" s="78"/>
      <c r="AB89" s="78"/>
      <c r="AC89" s="78"/>
      <c r="AD89" s="78"/>
      <c r="AE89" s="78"/>
      <c r="AF89" s="78"/>
      <c r="AG89" s="78"/>
      <c r="AH89" s="78"/>
      <c r="AI89" s="78"/>
      <c r="AJ89" s="78"/>
      <c r="AK89" s="78"/>
      <c r="AL89" s="78"/>
      <c r="AM89" s="78"/>
      <c r="AN89" s="78"/>
      <c r="AO89" s="78"/>
      <c r="AP89" s="78"/>
      <c r="AQ89" s="78"/>
      <c r="AR89" s="78"/>
      <c r="AS89" s="78"/>
      <c r="AT89" s="78"/>
      <c r="AU89" s="78"/>
      <c r="AV89" s="78"/>
      <c r="AW89" s="78"/>
      <c r="AX89" s="78"/>
      <c r="AY89" s="78"/>
      <c r="AZ89" s="78"/>
      <c r="BA89" s="79">
        <f t="shared" si="5"/>
        <v>18142.199999999997</v>
      </c>
      <c r="BB89" s="80">
        <f t="shared" si="6"/>
        <v>18142.199999999997</v>
      </c>
      <c r="BC89" s="81" t="str">
        <f t="shared" si="9"/>
        <v>INR  Eighteen Thousand One Hundred &amp; Forty Two  and Paise Twenty Only</v>
      </c>
      <c r="BD89" s="60">
        <v>2673</v>
      </c>
      <c r="BE89" s="60">
        <f t="shared" si="7"/>
        <v>3023.7</v>
      </c>
      <c r="BF89" s="60"/>
      <c r="IA89" s="22"/>
      <c r="IB89" s="22"/>
      <c r="IC89" s="22"/>
      <c r="ID89" s="22"/>
      <c r="IE89" s="22"/>
    </row>
    <row r="90" spans="1:239" s="21" customFormat="1" ht="136.5" customHeight="1">
      <c r="A90" s="32">
        <v>78</v>
      </c>
      <c r="B90" s="67" t="s">
        <v>258</v>
      </c>
      <c r="C90" s="57" t="s">
        <v>117</v>
      </c>
      <c r="D90" s="68">
        <v>6</v>
      </c>
      <c r="E90" s="69" t="s">
        <v>154</v>
      </c>
      <c r="F90" s="70">
        <v>3039.53</v>
      </c>
      <c r="G90" s="71"/>
      <c r="H90" s="72"/>
      <c r="I90" s="73" t="s">
        <v>40</v>
      </c>
      <c r="J90" s="74">
        <f t="shared" si="8"/>
        <v>1</v>
      </c>
      <c r="K90" s="75" t="s">
        <v>64</v>
      </c>
      <c r="L90" s="75" t="s">
        <v>7</v>
      </c>
      <c r="M90" s="76"/>
      <c r="N90" s="71"/>
      <c r="O90" s="71"/>
      <c r="P90" s="77"/>
      <c r="Q90" s="71"/>
      <c r="R90" s="71"/>
      <c r="S90" s="77"/>
      <c r="T90" s="78"/>
      <c r="U90" s="78"/>
      <c r="V90" s="78"/>
      <c r="W90" s="78"/>
      <c r="X90" s="78"/>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9">
        <f t="shared" si="5"/>
        <v>18237.18</v>
      </c>
      <c r="BB90" s="80">
        <f t="shared" si="6"/>
        <v>18237.18</v>
      </c>
      <c r="BC90" s="81" t="str">
        <f t="shared" si="9"/>
        <v>INR  Eighteen Thousand Two Hundred &amp; Thirty Seven  and Paise Eighteen Only</v>
      </c>
      <c r="BD90" s="60">
        <v>2687</v>
      </c>
      <c r="BE90" s="60">
        <f t="shared" si="7"/>
        <v>3039.53</v>
      </c>
      <c r="BF90" s="60"/>
      <c r="IA90" s="22"/>
      <c r="IB90" s="22"/>
      <c r="IC90" s="22"/>
      <c r="ID90" s="22"/>
      <c r="IE90" s="22"/>
    </row>
    <row r="91" spans="1:239" s="21" customFormat="1" ht="124.5" customHeight="1">
      <c r="A91" s="32">
        <v>79</v>
      </c>
      <c r="B91" s="67" t="s">
        <v>259</v>
      </c>
      <c r="C91" s="57" t="s">
        <v>118</v>
      </c>
      <c r="D91" s="68">
        <v>12</v>
      </c>
      <c r="E91" s="69" t="s">
        <v>154</v>
      </c>
      <c r="F91" s="70">
        <v>3154.92</v>
      </c>
      <c r="G91" s="71"/>
      <c r="H91" s="72"/>
      <c r="I91" s="73" t="s">
        <v>40</v>
      </c>
      <c r="J91" s="74">
        <f t="shared" si="8"/>
        <v>1</v>
      </c>
      <c r="K91" s="75" t="s">
        <v>64</v>
      </c>
      <c r="L91" s="75" t="s">
        <v>7</v>
      </c>
      <c r="M91" s="76"/>
      <c r="N91" s="71"/>
      <c r="O91" s="71"/>
      <c r="P91" s="77"/>
      <c r="Q91" s="71"/>
      <c r="R91" s="71"/>
      <c r="S91" s="77"/>
      <c r="T91" s="78"/>
      <c r="U91" s="78"/>
      <c r="V91" s="78"/>
      <c r="W91" s="78"/>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9">
        <f t="shared" si="5"/>
        <v>37859.04</v>
      </c>
      <c r="BB91" s="80">
        <f t="shared" si="6"/>
        <v>37859.04</v>
      </c>
      <c r="BC91" s="81" t="str">
        <f t="shared" si="9"/>
        <v>INR  Thirty Seven Thousand Eight Hundred &amp; Fifty Nine  and Paise Four Only</v>
      </c>
      <c r="BD91" s="60">
        <v>2789</v>
      </c>
      <c r="BE91" s="60">
        <f t="shared" si="7"/>
        <v>3154.92</v>
      </c>
      <c r="BF91" s="60"/>
      <c r="IA91" s="22"/>
      <c r="IB91" s="22"/>
      <c r="IC91" s="22"/>
      <c r="ID91" s="22"/>
      <c r="IE91" s="22"/>
    </row>
    <row r="92" spans="1:239" s="21" customFormat="1" ht="120.75" customHeight="1">
      <c r="A92" s="32">
        <v>80</v>
      </c>
      <c r="B92" s="67" t="s">
        <v>260</v>
      </c>
      <c r="C92" s="57" t="s">
        <v>119</v>
      </c>
      <c r="D92" s="68">
        <v>12</v>
      </c>
      <c r="E92" s="69" t="s">
        <v>154</v>
      </c>
      <c r="F92" s="70">
        <v>3187.72</v>
      </c>
      <c r="G92" s="71"/>
      <c r="H92" s="72"/>
      <c r="I92" s="73" t="s">
        <v>40</v>
      </c>
      <c r="J92" s="74">
        <f t="shared" si="8"/>
        <v>1</v>
      </c>
      <c r="K92" s="75" t="s">
        <v>64</v>
      </c>
      <c r="L92" s="75" t="s">
        <v>7</v>
      </c>
      <c r="M92" s="76"/>
      <c r="N92" s="71"/>
      <c r="O92" s="71"/>
      <c r="P92" s="77"/>
      <c r="Q92" s="71"/>
      <c r="R92" s="71"/>
      <c r="S92" s="77"/>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8"/>
      <c r="AW92" s="78"/>
      <c r="AX92" s="78"/>
      <c r="AY92" s="78"/>
      <c r="AZ92" s="78"/>
      <c r="BA92" s="79">
        <f t="shared" si="5"/>
        <v>38252.64</v>
      </c>
      <c r="BB92" s="80">
        <f t="shared" si="6"/>
        <v>38252.64</v>
      </c>
      <c r="BC92" s="81" t="str">
        <f t="shared" si="9"/>
        <v>INR  Thirty Eight Thousand Two Hundred &amp; Fifty Two  and Paise Sixty Four Only</v>
      </c>
      <c r="BD92" s="60">
        <v>2818</v>
      </c>
      <c r="BE92" s="60">
        <f t="shared" si="7"/>
        <v>3187.72</v>
      </c>
      <c r="BF92" s="60"/>
      <c r="IA92" s="22"/>
      <c r="IB92" s="22"/>
      <c r="IC92" s="22"/>
      <c r="ID92" s="22"/>
      <c r="IE92" s="22"/>
    </row>
    <row r="93" spans="1:239" s="21" customFormat="1" ht="121.5" customHeight="1">
      <c r="A93" s="32">
        <v>81</v>
      </c>
      <c r="B93" s="67" t="s">
        <v>261</v>
      </c>
      <c r="C93" s="57" t="s">
        <v>120</v>
      </c>
      <c r="D93" s="68">
        <v>12</v>
      </c>
      <c r="E93" s="69" t="s">
        <v>154</v>
      </c>
      <c r="F93" s="70">
        <v>3220.53</v>
      </c>
      <c r="G93" s="71"/>
      <c r="H93" s="72"/>
      <c r="I93" s="73" t="s">
        <v>40</v>
      </c>
      <c r="J93" s="74">
        <f t="shared" si="8"/>
        <v>1</v>
      </c>
      <c r="K93" s="75" t="s">
        <v>64</v>
      </c>
      <c r="L93" s="75" t="s">
        <v>7</v>
      </c>
      <c r="M93" s="76"/>
      <c r="N93" s="71"/>
      <c r="O93" s="71"/>
      <c r="P93" s="77"/>
      <c r="Q93" s="71"/>
      <c r="R93" s="71"/>
      <c r="S93" s="77"/>
      <c r="T93" s="78"/>
      <c r="U93" s="78"/>
      <c r="V93" s="78"/>
      <c r="W93" s="78"/>
      <c r="X93" s="78"/>
      <c r="Y93" s="78"/>
      <c r="Z93" s="78"/>
      <c r="AA93" s="78"/>
      <c r="AB93" s="78"/>
      <c r="AC93" s="78"/>
      <c r="AD93" s="78"/>
      <c r="AE93" s="78"/>
      <c r="AF93" s="78"/>
      <c r="AG93" s="78"/>
      <c r="AH93" s="78"/>
      <c r="AI93" s="78"/>
      <c r="AJ93" s="78"/>
      <c r="AK93" s="78"/>
      <c r="AL93" s="78"/>
      <c r="AM93" s="78"/>
      <c r="AN93" s="78"/>
      <c r="AO93" s="78"/>
      <c r="AP93" s="78"/>
      <c r="AQ93" s="78"/>
      <c r="AR93" s="78"/>
      <c r="AS93" s="78"/>
      <c r="AT93" s="78"/>
      <c r="AU93" s="78"/>
      <c r="AV93" s="78"/>
      <c r="AW93" s="78"/>
      <c r="AX93" s="78"/>
      <c r="AY93" s="78"/>
      <c r="AZ93" s="78"/>
      <c r="BA93" s="79">
        <f t="shared" si="5"/>
        <v>38646.36</v>
      </c>
      <c r="BB93" s="80">
        <f t="shared" si="6"/>
        <v>38646.36</v>
      </c>
      <c r="BC93" s="81" t="str">
        <f t="shared" si="9"/>
        <v>INR  Thirty Eight Thousand Six Hundred &amp; Forty Six  and Paise Thirty Six Only</v>
      </c>
      <c r="BD93" s="60">
        <v>2847</v>
      </c>
      <c r="BE93" s="60">
        <f t="shared" si="7"/>
        <v>3220.53</v>
      </c>
      <c r="BF93" s="60"/>
      <c r="IA93" s="22"/>
      <c r="IB93" s="22"/>
      <c r="IC93" s="22"/>
      <c r="ID93" s="22"/>
      <c r="IE93" s="22"/>
    </row>
    <row r="94" spans="1:239" s="21" customFormat="1" ht="108" customHeight="1">
      <c r="A94" s="32">
        <v>82</v>
      </c>
      <c r="B94" s="67" t="s">
        <v>262</v>
      </c>
      <c r="C94" s="57" t="s">
        <v>121</v>
      </c>
      <c r="D94" s="68">
        <v>4</v>
      </c>
      <c r="E94" s="69" t="s">
        <v>154</v>
      </c>
      <c r="F94" s="70">
        <v>3125.51</v>
      </c>
      <c r="G94" s="71"/>
      <c r="H94" s="72"/>
      <c r="I94" s="73" t="s">
        <v>40</v>
      </c>
      <c r="J94" s="74">
        <f t="shared" si="8"/>
        <v>1</v>
      </c>
      <c r="K94" s="75" t="s">
        <v>64</v>
      </c>
      <c r="L94" s="75" t="s">
        <v>7</v>
      </c>
      <c r="M94" s="76"/>
      <c r="N94" s="71"/>
      <c r="O94" s="71"/>
      <c r="P94" s="77"/>
      <c r="Q94" s="71"/>
      <c r="R94" s="71"/>
      <c r="S94" s="77"/>
      <c r="T94" s="78"/>
      <c r="U94" s="78"/>
      <c r="V94" s="78"/>
      <c r="W94" s="78"/>
      <c r="X94" s="78"/>
      <c r="Y94" s="78"/>
      <c r="Z94" s="78"/>
      <c r="AA94" s="78"/>
      <c r="AB94" s="78"/>
      <c r="AC94" s="78"/>
      <c r="AD94" s="78"/>
      <c r="AE94" s="78"/>
      <c r="AF94" s="78"/>
      <c r="AG94" s="78"/>
      <c r="AH94" s="78"/>
      <c r="AI94" s="78"/>
      <c r="AJ94" s="78"/>
      <c r="AK94" s="78"/>
      <c r="AL94" s="78"/>
      <c r="AM94" s="78"/>
      <c r="AN94" s="78"/>
      <c r="AO94" s="78"/>
      <c r="AP94" s="78"/>
      <c r="AQ94" s="78"/>
      <c r="AR94" s="78"/>
      <c r="AS94" s="78"/>
      <c r="AT94" s="78"/>
      <c r="AU94" s="78"/>
      <c r="AV94" s="78"/>
      <c r="AW94" s="78"/>
      <c r="AX94" s="78"/>
      <c r="AY94" s="78"/>
      <c r="AZ94" s="78"/>
      <c r="BA94" s="79">
        <f t="shared" si="5"/>
        <v>12502.04</v>
      </c>
      <c r="BB94" s="80">
        <f t="shared" si="6"/>
        <v>12502.04</v>
      </c>
      <c r="BC94" s="81" t="str">
        <f t="shared" si="9"/>
        <v>INR  Twelve Thousand Five Hundred &amp; Two  and Paise Four Only</v>
      </c>
      <c r="BD94" s="60">
        <v>2763</v>
      </c>
      <c r="BE94" s="60">
        <f t="shared" si="7"/>
        <v>3125.51</v>
      </c>
      <c r="BF94" s="60"/>
      <c r="IA94" s="22"/>
      <c r="IB94" s="22"/>
      <c r="IC94" s="22"/>
      <c r="ID94" s="22"/>
      <c r="IE94" s="22"/>
    </row>
    <row r="95" spans="1:239" s="21" customFormat="1" ht="110.25" customHeight="1">
      <c r="A95" s="32">
        <v>83</v>
      </c>
      <c r="B95" s="67" t="s">
        <v>263</v>
      </c>
      <c r="C95" s="57" t="s">
        <v>150</v>
      </c>
      <c r="D95" s="68">
        <v>4</v>
      </c>
      <c r="E95" s="69" t="s">
        <v>154</v>
      </c>
      <c r="F95" s="70">
        <v>3141.34</v>
      </c>
      <c r="G95" s="71"/>
      <c r="H95" s="72"/>
      <c r="I95" s="73" t="s">
        <v>40</v>
      </c>
      <c r="J95" s="74">
        <f t="shared" si="8"/>
        <v>1</v>
      </c>
      <c r="K95" s="75" t="s">
        <v>64</v>
      </c>
      <c r="L95" s="75" t="s">
        <v>7</v>
      </c>
      <c r="M95" s="76"/>
      <c r="N95" s="71"/>
      <c r="O95" s="71"/>
      <c r="P95" s="77"/>
      <c r="Q95" s="71"/>
      <c r="R95" s="71"/>
      <c r="S95" s="77"/>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9">
        <f t="shared" si="5"/>
        <v>12565.36</v>
      </c>
      <c r="BB95" s="80">
        <f t="shared" si="6"/>
        <v>12565.36</v>
      </c>
      <c r="BC95" s="81" t="str">
        <f t="shared" si="9"/>
        <v>INR  Twelve Thousand Five Hundred &amp; Sixty Five  and Paise Thirty Six Only</v>
      </c>
      <c r="BD95" s="60">
        <v>2777</v>
      </c>
      <c r="BE95" s="60">
        <f t="shared" si="7"/>
        <v>3141.34</v>
      </c>
      <c r="BF95" s="60"/>
      <c r="IA95" s="22"/>
      <c r="IB95" s="22"/>
      <c r="IC95" s="22"/>
      <c r="ID95" s="22"/>
      <c r="IE95" s="22"/>
    </row>
    <row r="96" spans="1:239" s="21" customFormat="1" ht="108.75" customHeight="1">
      <c r="A96" s="32">
        <v>84</v>
      </c>
      <c r="B96" s="67" t="s">
        <v>264</v>
      </c>
      <c r="C96" s="57" t="s">
        <v>122</v>
      </c>
      <c r="D96" s="68">
        <v>4</v>
      </c>
      <c r="E96" s="69" t="s">
        <v>159</v>
      </c>
      <c r="F96" s="70">
        <v>562.21</v>
      </c>
      <c r="G96" s="71"/>
      <c r="H96" s="72"/>
      <c r="I96" s="73" t="s">
        <v>40</v>
      </c>
      <c r="J96" s="74">
        <f t="shared" si="8"/>
        <v>1</v>
      </c>
      <c r="K96" s="75" t="s">
        <v>64</v>
      </c>
      <c r="L96" s="75" t="s">
        <v>7</v>
      </c>
      <c r="M96" s="76"/>
      <c r="N96" s="71"/>
      <c r="O96" s="71"/>
      <c r="P96" s="77"/>
      <c r="Q96" s="71"/>
      <c r="R96" s="71"/>
      <c r="S96" s="77"/>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9">
        <f t="shared" si="5"/>
        <v>2248.84</v>
      </c>
      <c r="BB96" s="80">
        <f t="shared" si="6"/>
        <v>2248.84</v>
      </c>
      <c r="BC96" s="81" t="str">
        <f t="shared" si="9"/>
        <v>INR  Two Thousand Two Hundred &amp; Forty Eight  and Paise Eighty Four Only</v>
      </c>
      <c r="BD96" s="60">
        <v>497</v>
      </c>
      <c r="BE96" s="60">
        <f t="shared" si="7"/>
        <v>562.21</v>
      </c>
      <c r="BF96" s="60"/>
      <c r="IA96" s="22"/>
      <c r="IB96" s="22"/>
      <c r="IC96" s="22"/>
      <c r="ID96" s="22"/>
      <c r="IE96" s="22"/>
    </row>
    <row r="97" spans="1:239" s="21" customFormat="1" ht="108.75" customHeight="1">
      <c r="A97" s="32">
        <v>85</v>
      </c>
      <c r="B97" s="67" t="s">
        <v>265</v>
      </c>
      <c r="C97" s="57" t="s">
        <v>123</v>
      </c>
      <c r="D97" s="68">
        <v>4</v>
      </c>
      <c r="E97" s="69" t="s">
        <v>159</v>
      </c>
      <c r="F97" s="70">
        <v>562.21</v>
      </c>
      <c r="G97" s="71"/>
      <c r="H97" s="72"/>
      <c r="I97" s="73" t="s">
        <v>40</v>
      </c>
      <c r="J97" s="74">
        <f>IF(I97="Less(-)",-1,1)</f>
        <v>1</v>
      </c>
      <c r="K97" s="75" t="s">
        <v>64</v>
      </c>
      <c r="L97" s="75" t="s">
        <v>7</v>
      </c>
      <c r="M97" s="76"/>
      <c r="N97" s="71"/>
      <c r="O97" s="71"/>
      <c r="P97" s="77"/>
      <c r="Q97" s="71"/>
      <c r="R97" s="71"/>
      <c r="S97" s="77"/>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9">
        <f t="shared" si="5"/>
        <v>2248.84</v>
      </c>
      <c r="BB97" s="80">
        <f t="shared" si="6"/>
        <v>2248.84</v>
      </c>
      <c r="BC97" s="81" t="str">
        <f>SpellNumber(L97,BB97)</f>
        <v>INR  Two Thousand Two Hundred &amp; Forty Eight  and Paise Eighty Four Only</v>
      </c>
      <c r="BD97" s="60">
        <v>497</v>
      </c>
      <c r="BE97" s="60">
        <f t="shared" si="7"/>
        <v>562.21</v>
      </c>
      <c r="BF97" s="60"/>
      <c r="IA97" s="22"/>
      <c r="IB97" s="22"/>
      <c r="IC97" s="22"/>
      <c r="ID97" s="22"/>
      <c r="IE97" s="22"/>
    </row>
    <row r="98" spans="1:239" s="21" customFormat="1" ht="284.25" customHeight="1">
      <c r="A98" s="32">
        <v>86</v>
      </c>
      <c r="B98" s="67" t="s">
        <v>266</v>
      </c>
      <c r="C98" s="57" t="s">
        <v>124</v>
      </c>
      <c r="D98" s="68">
        <v>1.5</v>
      </c>
      <c r="E98" s="69" t="s">
        <v>267</v>
      </c>
      <c r="F98" s="70">
        <v>84030.06</v>
      </c>
      <c r="G98" s="71"/>
      <c r="H98" s="72"/>
      <c r="I98" s="73" t="s">
        <v>40</v>
      </c>
      <c r="J98" s="74">
        <f>IF(I98="Less(-)",-1,1)</f>
        <v>1</v>
      </c>
      <c r="K98" s="75" t="s">
        <v>64</v>
      </c>
      <c r="L98" s="75" t="s">
        <v>7</v>
      </c>
      <c r="M98" s="76"/>
      <c r="N98" s="71"/>
      <c r="O98" s="71"/>
      <c r="P98" s="77"/>
      <c r="Q98" s="71"/>
      <c r="R98" s="71"/>
      <c r="S98" s="77"/>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9">
        <f t="shared" si="5"/>
        <v>126045.09</v>
      </c>
      <c r="BB98" s="80">
        <f t="shared" si="6"/>
        <v>126045.09</v>
      </c>
      <c r="BC98" s="81" t="str">
        <f>SpellNumber(L98,BB98)</f>
        <v>INR  One Lakh Twenty Six Thousand  &amp;Forty Five  and Paise Nine Only</v>
      </c>
      <c r="BD98" s="60">
        <v>74284</v>
      </c>
      <c r="BE98" s="60">
        <f t="shared" si="7"/>
        <v>84030.06</v>
      </c>
      <c r="BF98" s="60"/>
      <c r="IA98" s="22"/>
      <c r="IB98" s="22"/>
      <c r="IC98" s="22"/>
      <c r="ID98" s="22"/>
      <c r="IE98" s="22"/>
    </row>
    <row r="99" spans="1:239" s="21" customFormat="1" ht="151.5" customHeight="1">
      <c r="A99" s="32">
        <v>87</v>
      </c>
      <c r="B99" s="67" t="s">
        <v>268</v>
      </c>
      <c r="C99" s="57" t="s">
        <v>125</v>
      </c>
      <c r="D99" s="68">
        <v>115</v>
      </c>
      <c r="E99" s="69" t="s">
        <v>269</v>
      </c>
      <c r="F99" s="70">
        <v>1013.56</v>
      </c>
      <c r="G99" s="71"/>
      <c r="H99" s="72"/>
      <c r="I99" s="73" t="s">
        <v>40</v>
      </c>
      <c r="J99" s="74">
        <f t="shared" si="8"/>
        <v>1</v>
      </c>
      <c r="K99" s="75" t="s">
        <v>64</v>
      </c>
      <c r="L99" s="75" t="s">
        <v>7</v>
      </c>
      <c r="M99" s="76"/>
      <c r="N99" s="71"/>
      <c r="O99" s="71"/>
      <c r="P99" s="77"/>
      <c r="Q99" s="71"/>
      <c r="R99" s="71"/>
      <c r="S99" s="77"/>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9">
        <f t="shared" si="5"/>
        <v>116559.4</v>
      </c>
      <c r="BB99" s="80">
        <f t="shared" si="6"/>
        <v>116559.4</v>
      </c>
      <c r="BC99" s="81" t="str">
        <f t="shared" si="9"/>
        <v>INR  One Lakh Sixteen Thousand Five Hundred &amp; Fifty Nine  and Paise Forty Only</v>
      </c>
      <c r="BD99" s="60">
        <v>896</v>
      </c>
      <c r="BE99" s="60">
        <f t="shared" si="7"/>
        <v>1013.56</v>
      </c>
      <c r="BF99" s="60"/>
      <c r="IA99" s="22"/>
      <c r="IB99" s="22"/>
      <c r="IC99" s="22"/>
      <c r="ID99" s="22"/>
      <c r="IE99" s="22"/>
    </row>
    <row r="100" spans="1:239" s="21" customFormat="1" ht="61.5" customHeight="1">
      <c r="A100" s="32">
        <v>88</v>
      </c>
      <c r="B100" s="67" t="s">
        <v>270</v>
      </c>
      <c r="C100" s="57" t="s">
        <v>126</v>
      </c>
      <c r="D100" s="68">
        <v>40</v>
      </c>
      <c r="E100" s="69" t="s">
        <v>159</v>
      </c>
      <c r="F100" s="70">
        <v>445.69</v>
      </c>
      <c r="G100" s="71"/>
      <c r="H100" s="72"/>
      <c r="I100" s="73" t="s">
        <v>40</v>
      </c>
      <c r="J100" s="74">
        <f t="shared" si="8"/>
        <v>1</v>
      </c>
      <c r="K100" s="75" t="s">
        <v>64</v>
      </c>
      <c r="L100" s="75" t="s">
        <v>7</v>
      </c>
      <c r="M100" s="76"/>
      <c r="N100" s="71"/>
      <c r="O100" s="71"/>
      <c r="P100" s="77"/>
      <c r="Q100" s="71"/>
      <c r="R100" s="71"/>
      <c r="S100" s="77"/>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9">
        <f t="shared" si="5"/>
        <v>17827.6</v>
      </c>
      <c r="BB100" s="80">
        <f t="shared" si="6"/>
        <v>17827.6</v>
      </c>
      <c r="BC100" s="81" t="str">
        <f t="shared" si="9"/>
        <v>INR  Seventeen Thousand Eight Hundred &amp; Twenty Seven  and Paise Sixty Only</v>
      </c>
      <c r="BD100" s="60">
        <v>394</v>
      </c>
      <c r="BE100" s="60">
        <f t="shared" si="7"/>
        <v>445.69</v>
      </c>
      <c r="BF100" s="60"/>
      <c r="IA100" s="22"/>
      <c r="IB100" s="22"/>
      <c r="IC100" s="22"/>
      <c r="ID100" s="22"/>
      <c r="IE100" s="22"/>
    </row>
    <row r="101" spans="1:239" s="21" customFormat="1" ht="78" customHeight="1">
      <c r="A101" s="32">
        <v>89</v>
      </c>
      <c r="B101" s="67" t="s">
        <v>271</v>
      </c>
      <c r="C101" s="57" t="s">
        <v>127</v>
      </c>
      <c r="D101" s="68">
        <v>18</v>
      </c>
      <c r="E101" s="69" t="s">
        <v>159</v>
      </c>
      <c r="F101" s="70">
        <v>386.87</v>
      </c>
      <c r="G101" s="71"/>
      <c r="H101" s="72"/>
      <c r="I101" s="73" t="s">
        <v>40</v>
      </c>
      <c r="J101" s="74">
        <f t="shared" si="8"/>
        <v>1</v>
      </c>
      <c r="K101" s="75" t="s">
        <v>64</v>
      </c>
      <c r="L101" s="75" t="s">
        <v>7</v>
      </c>
      <c r="M101" s="76"/>
      <c r="N101" s="71"/>
      <c r="O101" s="71"/>
      <c r="P101" s="77"/>
      <c r="Q101" s="71"/>
      <c r="R101" s="71"/>
      <c r="S101" s="77"/>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9">
        <f t="shared" si="5"/>
        <v>6963.66</v>
      </c>
      <c r="BB101" s="80">
        <f t="shared" si="6"/>
        <v>6963.66</v>
      </c>
      <c r="BC101" s="81" t="str">
        <f t="shared" si="9"/>
        <v>INR  Six Thousand Nine Hundred &amp; Sixty Three  and Paise Sixty Six Only</v>
      </c>
      <c r="BD101" s="60">
        <v>342</v>
      </c>
      <c r="BE101" s="60">
        <f t="shared" si="7"/>
        <v>386.87</v>
      </c>
      <c r="BF101" s="60"/>
      <c r="IA101" s="22"/>
      <c r="IB101" s="22"/>
      <c r="IC101" s="22"/>
      <c r="ID101" s="22"/>
      <c r="IE101" s="22"/>
    </row>
    <row r="102" spans="1:239" s="21" customFormat="1" ht="83.25" customHeight="1">
      <c r="A102" s="32">
        <v>90</v>
      </c>
      <c r="B102" s="67" t="s">
        <v>183</v>
      </c>
      <c r="C102" s="57" t="s">
        <v>128</v>
      </c>
      <c r="D102" s="68">
        <v>1</v>
      </c>
      <c r="E102" s="69" t="s">
        <v>189</v>
      </c>
      <c r="F102" s="70">
        <v>11335.76</v>
      </c>
      <c r="G102" s="71"/>
      <c r="H102" s="72"/>
      <c r="I102" s="73" t="s">
        <v>40</v>
      </c>
      <c r="J102" s="74">
        <f t="shared" si="8"/>
        <v>1</v>
      </c>
      <c r="K102" s="75" t="s">
        <v>64</v>
      </c>
      <c r="L102" s="75" t="s">
        <v>7</v>
      </c>
      <c r="M102" s="76"/>
      <c r="N102" s="71"/>
      <c r="O102" s="71"/>
      <c r="P102" s="77"/>
      <c r="Q102" s="71"/>
      <c r="R102" s="71"/>
      <c r="S102" s="77"/>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9">
        <f t="shared" si="5"/>
        <v>11335.76</v>
      </c>
      <c r="BB102" s="80">
        <f t="shared" si="6"/>
        <v>11335.76</v>
      </c>
      <c r="BC102" s="81" t="str">
        <f t="shared" si="9"/>
        <v>INR  Eleven Thousand Three Hundred &amp; Thirty Five  and Paise Seventy Six Only</v>
      </c>
      <c r="BD102" s="60">
        <v>10021</v>
      </c>
      <c r="BE102" s="60">
        <f t="shared" si="7"/>
        <v>11335.76</v>
      </c>
      <c r="BF102" s="60"/>
      <c r="IA102" s="22"/>
      <c r="IB102" s="22"/>
      <c r="IC102" s="22"/>
      <c r="ID102" s="22"/>
      <c r="IE102" s="22"/>
    </row>
    <row r="103" spans="1:239" s="21" customFormat="1" ht="83.25" customHeight="1">
      <c r="A103" s="32">
        <v>91</v>
      </c>
      <c r="B103" s="67" t="s">
        <v>272</v>
      </c>
      <c r="C103" s="57" t="s">
        <v>151</v>
      </c>
      <c r="D103" s="68">
        <v>1</v>
      </c>
      <c r="E103" s="69" t="s">
        <v>189</v>
      </c>
      <c r="F103" s="70">
        <v>11449.11</v>
      </c>
      <c r="G103" s="71"/>
      <c r="H103" s="72"/>
      <c r="I103" s="73" t="s">
        <v>40</v>
      </c>
      <c r="J103" s="74">
        <f t="shared" si="8"/>
        <v>1</v>
      </c>
      <c r="K103" s="75" t="s">
        <v>64</v>
      </c>
      <c r="L103" s="75" t="s">
        <v>7</v>
      </c>
      <c r="M103" s="76"/>
      <c r="N103" s="71"/>
      <c r="O103" s="71"/>
      <c r="P103" s="77"/>
      <c r="Q103" s="71"/>
      <c r="R103" s="71"/>
      <c r="S103" s="77"/>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9">
        <f t="shared" si="5"/>
        <v>11449.11</v>
      </c>
      <c r="BB103" s="80">
        <f t="shared" si="6"/>
        <v>11449.11</v>
      </c>
      <c r="BC103" s="81" t="str">
        <f t="shared" si="9"/>
        <v>INR  Eleven Thousand Four Hundred &amp; Forty Nine  and Paise Eleven Only</v>
      </c>
      <c r="BD103" s="60">
        <v>10121.21</v>
      </c>
      <c r="BE103" s="60">
        <f t="shared" si="7"/>
        <v>11449.11</v>
      </c>
      <c r="BF103" s="60"/>
      <c r="IA103" s="22"/>
      <c r="IB103" s="22"/>
      <c r="IC103" s="22"/>
      <c r="ID103" s="22"/>
      <c r="IE103" s="22"/>
    </row>
    <row r="104" spans="1:239" s="21" customFormat="1" ht="83.25" customHeight="1">
      <c r="A104" s="32">
        <v>92</v>
      </c>
      <c r="B104" s="67" t="s">
        <v>273</v>
      </c>
      <c r="C104" s="57" t="s">
        <v>129</v>
      </c>
      <c r="D104" s="68">
        <v>3</v>
      </c>
      <c r="E104" s="69" t="s">
        <v>189</v>
      </c>
      <c r="F104" s="70">
        <v>11563.6</v>
      </c>
      <c r="G104" s="71"/>
      <c r="H104" s="72"/>
      <c r="I104" s="73" t="s">
        <v>40</v>
      </c>
      <c r="J104" s="74">
        <f t="shared" si="8"/>
        <v>1</v>
      </c>
      <c r="K104" s="75" t="s">
        <v>64</v>
      </c>
      <c r="L104" s="75" t="s">
        <v>7</v>
      </c>
      <c r="M104" s="76"/>
      <c r="N104" s="71"/>
      <c r="O104" s="71"/>
      <c r="P104" s="77"/>
      <c r="Q104" s="71"/>
      <c r="R104" s="71"/>
      <c r="S104" s="77"/>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9">
        <f t="shared" si="5"/>
        <v>34690.8</v>
      </c>
      <c r="BB104" s="80">
        <f t="shared" si="6"/>
        <v>34690.8</v>
      </c>
      <c r="BC104" s="81" t="str">
        <f t="shared" si="9"/>
        <v>INR  Thirty Four Thousand Six Hundred &amp; Ninety  and Paise Eighty Only</v>
      </c>
      <c r="BD104" s="60">
        <v>10222.42</v>
      </c>
      <c r="BE104" s="60">
        <f t="shared" si="7"/>
        <v>11563.6</v>
      </c>
      <c r="BF104" s="60"/>
      <c r="IA104" s="22"/>
      <c r="IB104" s="22"/>
      <c r="IC104" s="22"/>
      <c r="ID104" s="22"/>
      <c r="IE104" s="22"/>
    </row>
    <row r="105" spans="1:239" s="21" customFormat="1" ht="123" customHeight="1">
      <c r="A105" s="32">
        <v>93</v>
      </c>
      <c r="B105" s="67" t="s">
        <v>274</v>
      </c>
      <c r="C105" s="57" t="s">
        <v>152</v>
      </c>
      <c r="D105" s="68">
        <v>4.5</v>
      </c>
      <c r="E105" s="69" t="s">
        <v>158</v>
      </c>
      <c r="F105" s="70">
        <v>4921.85</v>
      </c>
      <c r="G105" s="71"/>
      <c r="H105" s="72"/>
      <c r="I105" s="73" t="s">
        <v>40</v>
      </c>
      <c r="J105" s="74">
        <f t="shared" si="8"/>
        <v>1</v>
      </c>
      <c r="K105" s="75" t="s">
        <v>64</v>
      </c>
      <c r="L105" s="75" t="s">
        <v>7</v>
      </c>
      <c r="M105" s="76"/>
      <c r="N105" s="71"/>
      <c r="O105" s="71"/>
      <c r="P105" s="77"/>
      <c r="Q105" s="71"/>
      <c r="R105" s="71"/>
      <c r="S105" s="77"/>
      <c r="T105" s="78"/>
      <c r="U105" s="78"/>
      <c r="V105" s="78"/>
      <c r="W105" s="78"/>
      <c r="X105" s="78"/>
      <c r="Y105" s="78"/>
      <c r="Z105" s="78"/>
      <c r="AA105" s="78"/>
      <c r="AB105" s="78"/>
      <c r="AC105" s="78"/>
      <c r="AD105" s="78"/>
      <c r="AE105" s="78"/>
      <c r="AF105" s="78"/>
      <c r="AG105" s="78"/>
      <c r="AH105" s="78"/>
      <c r="AI105" s="78"/>
      <c r="AJ105" s="78"/>
      <c r="AK105" s="78"/>
      <c r="AL105" s="78"/>
      <c r="AM105" s="78"/>
      <c r="AN105" s="78"/>
      <c r="AO105" s="78"/>
      <c r="AP105" s="78"/>
      <c r="AQ105" s="78"/>
      <c r="AR105" s="78"/>
      <c r="AS105" s="78"/>
      <c r="AT105" s="78"/>
      <c r="AU105" s="78"/>
      <c r="AV105" s="78"/>
      <c r="AW105" s="78"/>
      <c r="AX105" s="78"/>
      <c r="AY105" s="78"/>
      <c r="AZ105" s="78"/>
      <c r="BA105" s="79">
        <f t="shared" si="5"/>
        <v>22148.325</v>
      </c>
      <c r="BB105" s="80">
        <f t="shared" si="6"/>
        <v>22148.325</v>
      </c>
      <c r="BC105" s="81" t="str">
        <f t="shared" si="9"/>
        <v>INR  Twenty Two Thousand One Hundred &amp; Forty Eight  and Paise Thirty Three Only</v>
      </c>
      <c r="BD105" s="60">
        <v>4351</v>
      </c>
      <c r="BE105" s="60">
        <f t="shared" si="7"/>
        <v>4921.85</v>
      </c>
      <c r="BF105" s="60"/>
      <c r="IA105" s="22"/>
      <c r="IB105" s="22"/>
      <c r="IC105" s="22"/>
      <c r="ID105" s="22"/>
      <c r="IE105" s="22"/>
    </row>
    <row r="106" spans="1:239" s="21" customFormat="1" ht="69.75" customHeight="1">
      <c r="A106" s="32">
        <v>94</v>
      </c>
      <c r="B106" s="67" t="s">
        <v>184</v>
      </c>
      <c r="C106" s="57" t="s">
        <v>130</v>
      </c>
      <c r="D106" s="68">
        <v>4</v>
      </c>
      <c r="E106" s="69" t="s">
        <v>160</v>
      </c>
      <c r="F106" s="70">
        <v>116.51</v>
      </c>
      <c r="G106" s="71"/>
      <c r="H106" s="72"/>
      <c r="I106" s="73" t="s">
        <v>40</v>
      </c>
      <c r="J106" s="74">
        <f t="shared" si="8"/>
        <v>1</v>
      </c>
      <c r="K106" s="75" t="s">
        <v>64</v>
      </c>
      <c r="L106" s="75" t="s">
        <v>7</v>
      </c>
      <c r="M106" s="76"/>
      <c r="N106" s="71"/>
      <c r="O106" s="71"/>
      <c r="P106" s="77"/>
      <c r="Q106" s="71"/>
      <c r="R106" s="71"/>
      <c r="S106" s="77"/>
      <c r="T106" s="78"/>
      <c r="U106" s="78"/>
      <c r="V106" s="78"/>
      <c r="W106" s="78"/>
      <c r="X106" s="78"/>
      <c r="Y106" s="78"/>
      <c r="Z106" s="78"/>
      <c r="AA106" s="78"/>
      <c r="AB106" s="78"/>
      <c r="AC106" s="78"/>
      <c r="AD106" s="78"/>
      <c r="AE106" s="78"/>
      <c r="AF106" s="78"/>
      <c r="AG106" s="78"/>
      <c r="AH106" s="78"/>
      <c r="AI106" s="78"/>
      <c r="AJ106" s="78"/>
      <c r="AK106" s="78"/>
      <c r="AL106" s="78"/>
      <c r="AM106" s="78"/>
      <c r="AN106" s="78"/>
      <c r="AO106" s="78"/>
      <c r="AP106" s="78"/>
      <c r="AQ106" s="78"/>
      <c r="AR106" s="78"/>
      <c r="AS106" s="78"/>
      <c r="AT106" s="78"/>
      <c r="AU106" s="78"/>
      <c r="AV106" s="78"/>
      <c r="AW106" s="78"/>
      <c r="AX106" s="78"/>
      <c r="AY106" s="78"/>
      <c r="AZ106" s="78"/>
      <c r="BA106" s="79">
        <f t="shared" si="5"/>
        <v>466.04</v>
      </c>
      <c r="BB106" s="80">
        <f t="shared" si="6"/>
        <v>466.04</v>
      </c>
      <c r="BC106" s="81" t="str">
        <f t="shared" si="9"/>
        <v>INR  Four Hundred &amp; Sixty Six  and Paise Four Only</v>
      </c>
      <c r="BD106" s="60">
        <v>103</v>
      </c>
      <c r="BE106" s="60">
        <f t="shared" si="7"/>
        <v>116.51</v>
      </c>
      <c r="BF106" s="60"/>
      <c r="IA106" s="22"/>
      <c r="IB106" s="22"/>
      <c r="IC106" s="22"/>
      <c r="ID106" s="22"/>
      <c r="IE106" s="22"/>
    </row>
    <row r="107" spans="1:239" s="21" customFormat="1" ht="70.5" customHeight="1">
      <c r="A107" s="32">
        <v>95</v>
      </c>
      <c r="B107" s="67" t="s">
        <v>171</v>
      </c>
      <c r="C107" s="57" t="s">
        <v>131</v>
      </c>
      <c r="D107" s="68">
        <v>8</v>
      </c>
      <c r="E107" s="69" t="s">
        <v>160</v>
      </c>
      <c r="F107" s="70">
        <v>32.8</v>
      </c>
      <c r="G107" s="71">
        <v>53536</v>
      </c>
      <c r="H107" s="72"/>
      <c r="I107" s="73" t="s">
        <v>40</v>
      </c>
      <c r="J107" s="74">
        <f t="shared" si="8"/>
        <v>1</v>
      </c>
      <c r="K107" s="75" t="s">
        <v>64</v>
      </c>
      <c r="L107" s="75" t="s">
        <v>7</v>
      </c>
      <c r="M107" s="76"/>
      <c r="N107" s="71"/>
      <c r="O107" s="71"/>
      <c r="P107" s="77"/>
      <c r="Q107" s="71"/>
      <c r="R107" s="71"/>
      <c r="S107" s="77"/>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79">
        <f t="shared" si="5"/>
        <v>262.4</v>
      </c>
      <c r="BB107" s="80">
        <f t="shared" si="6"/>
        <v>262.4</v>
      </c>
      <c r="BC107" s="81" t="str">
        <f t="shared" si="9"/>
        <v>INR  Two Hundred &amp; Sixty Two  and Paise Forty Only</v>
      </c>
      <c r="BD107" s="60">
        <v>29</v>
      </c>
      <c r="BE107" s="60">
        <f t="shared" si="7"/>
        <v>32.8</v>
      </c>
      <c r="BF107" s="60"/>
      <c r="IA107" s="22"/>
      <c r="IB107" s="22"/>
      <c r="IC107" s="22"/>
      <c r="ID107" s="22"/>
      <c r="IE107" s="22"/>
    </row>
    <row r="108" spans="1:239" s="21" customFormat="1" ht="43.5" customHeight="1">
      <c r="A108" s="32">
        <v>96</v>
      </c>
      <c r="B108" s="67" t="s">
        <v>172</v>
      </c>
      <c r="C108" s="57" t="s">
        <v>132</v>
      </c>
      <c r="D108" s="68">
        <v>20</v>
      </c>
      <c r="E108" s="69" t="s">
        <v>160</v>
      </c>
      <c r="F108" s="70">
        <v>48.64</v>
      </c>
      <c r="G108" s="71">
        <v>48070</v>
      </c>
      <c r="H108" s="72"/>
      <c r="I108" s="73" t="s">
        <v>40</v>
      </c>
      <c r="J108" s="74">
        <f t="shared" si="8"/>
        <v>1</v>
      </c>
      <c r="K108" s="75" t="s">
        <v>64</v>
      </c>
      <c r="L108" s="75" t="s">
        <v>7</v>
      </c>
      <c r="M108" s="76"/>
      <c r="N108" s="71"/>
      <c r="O108" s="71"/>
      <c r="P108" s="77"/>
      <c r="Q108" s="71"/>
      <c r="R108" s="71"/>
      <c r="S108" s="77"/>
      <c r="T108" s="78"/>
      <c r="U108" s="78"/>
      <c r="V108" s="78"/>
      <c r="W108" s="78"/>
      <c r="X108" s="78"/>
      <c r="Y108" s="78"/>
      <c r="Z108" s="78"/>
      <c r="AA108" s="78"/>
      <c r="AB108" s="78"/>
      <c r="AC108" s="78"/>
      <c r="AD108" s="78"/>
      <c r="AE108" s="78"/>
      <c r="AF108" s="78"/>
      <c r="AG108" s="78"/>
      <c r="AH108" s="78"/>
      <c r="AI108" s="78"/>
      <c r="AJ108" s="78"/>
      <c r="AK108" s="78"/>
      <c r="AL108" s="78"/>
      <c r="AM108" s="78"/>
      <c r="AN108" s="78"/>
      <c r="AO108" s="78"/>
      <c r="AP108" s="78"/>
      <c r="AQ108" s="78"/>
      <c r="AR108" s="78"/>
      <c r="AS108" s="78"/>
      <c r="AT108" s="78"/>
      <c r="AU108" s="78"/>
      <c r="AV108" s="78"/>
      <c r="AW108" s="78"/>
      <c r="AX108" s="78"/>
      <c r="AY108" s="78"/>
      <c r="AZ108" s="78"/>
      <c r="BA108" s="79">
        <f t="shared" si="5"/>
        <v>972.8</v>
      </c>
      <c r="BB108" s="80">
        <f t="shared" si="6"/>
        <v>972.8</v>
      </c>
      <c r="BC108" s="81" t="str">
        <f t="shared" si="9"/>
        <v>INR  Nine Hundred &amp; Seventy Two  and Paise Eighty Only</v>
      </c>
      <c r="BD108" s="60">
        <v>43</v>
      </c>
      <c r="BE108" s="60">
        <f t="shared" si="7"/>
        <v>48.64</v>
      </c>
      <c r="BF108" s="60"/>
      <c r="IA108" s="22"/>
      <c r="IB108" s="22"/>
      <c r="IC108" s="22"/>
      <c r="ID108" s="22"/>
      <c r="IE108" s="22"/>
    </row>
    <row r="109" spans="1:239" s="21" customFormat="1" ht="37.5" customHeight="1">
      <c r="A109" s="32">
        <v>97</v>
      </c>
      <c r="B109" s="67" t="s">
        <v>275</v>
      </c>
      <c r="C109" s="57" t="s">
        <v>133</v>
      </c>
      <c r="D109" s="68">
        <v>20</v>
      </c>
      <c r="E109" s="69" t="s">
        <v>160</v>
      </c>
      <c r="F109" s="70">
        <v>18.1</v>
      </c>
      <c r="G109" s="71">
        <v>10288</v>
      </c>
      <c r="H109" s="72"/>
      <c r="I109" s="73" t="s">
        <v>40</v>
      </c>
      <c r="J109" s="74">
        <f t="shared" si="8"/>
        <v>1</v>
      </c>
      <c r="K109" s="75" t="s">
        <v>64</v>
      </c>
      <c r="L109" s="75" t="s">
        <v>7</v>
      </c>
      <c r="M109" s="76"/>
      <c r="N109" s="71"/>
      <c r="O109" s="71"/>
      <c r="P109" s="77"/>
      <c r="Q109" s="71"/>
      <c r="R109" s="71"/>
      <c r="S109" s="77"/>
      <c r="T109" s="78"/>
      <c r="U109" s="78"/>
      <c r="V109" s="78"/>
      <c r="W109" s="78"/>
      <c r="X109" s="78"/>
      <c r="Y109" s="78"/>
      <c r="Z109" s="78"/>
      <c r="AA109" s="78"/>
      <c r="AB109" s="78"/>
      <c r="AC109" s="78"/>
      <c r="AD109" s="78"/>
      <c r="AE109" s="78"/>
      <c r="AF109" s="78"/>
      <c r="AG109" s="78"/>
      <c r="AH109" s="78"/>
      <c r="AI109" s="78"/>
      <c r="AJ109" s="78"/>
      <c r="AK109" s="78"/>
      <c r="AL109" s="78"/>
      <c r="AM109" s="78"/>
      <c r="AN109" s="78"/>
      <c r="AO109" s="78"/>
      <c r="AP109" s="78"/>
      <c r="AQ109" s="78"/>
      <c r="AR109" s="78"/>
      <c r="AS109" s="78"/>
      <c r="AT109" s="78"/>
      <c r="AU109" s="78"/>
      <c r="AV109" s="78"/>
      <c r="AW109" s="78"/>
      <c r="AX109" s="78"/>
      <c r="AY109" s="78"/>
      <c r="AZ109" s="78"/>
      <c r="BA109" s="79">
        <f t="shared" si="5"/>
        <v>362</v>
      </c>
      <c r="BB109" s="80">
        <f t="shared" si="6"/>
        <v>362</v>
      </c>
      <c r="BC109" s="81" t="str">
        <f t="shared" si="9"/>
        <v>INR  Three Hundred &amp; Sixty Two  Only</v>
      </c>
      <c r="BD109" s="60">
        <v>16</v>
      </c>
      <c r="BE109" s="60">
        <f t="shared" si="7"/>
        <v>18.1</v>
      </c>
      <c r="BF109" s="60"/>
      <c r="IA109" s="22"/>
      <c r="IB109" s="22"/>
      <c r="IC109" s="22"/>
      <c r="ID109" s="22"/>
      <c r="IE109" s="22"/>
    </row>
    <row r="110" spans="1:239" s="21" customFormat="1" ht="43.5" customHeight="1">
      <c r="A110" s="32">
        <v>98</v>
      </c>
      <c r="B110" s="67" t="s">
        <v>185</v>
      </c>
      <c r="C110" s="57" t="s">
        <v>134</v>
      </c>
      <c r="D110" s="68">
        <v>2</v>
      </c>
      <c r="E110" s="69" t="s">
        <v>160</v>
      </c>
      <c r="F110" s="70">
        <v>179.86</v>
      </c>
      <c r="G110" s="71"/>
      <c r="H110" s="72"/>
      <c r="I110" s="73" t="s">
        <v>40</v>
      </c>
      <c r="J110" s="74">
        <f t="shared" si="8"/>
        <v>1</v>
      </c>
      <c r="K110" s="75" t="s">
        <v>64</v>
      </c>
      <c r="L110" s="75" t="s">
        <v>7</v>
      </c>
      <c r="M110" s="76"/>
      <c r="N110" s="71"/>
      <c r="O110" s="71"/>
      <c r="P110" s="77"/>
      <c r="Q110" s="71"/>
      <c r="R110" s="71"/>
      <c r="S110" s="77"/>
      <c r="T110" s="78"/>
      <c r="U110" s="78"/>
      <c r="V110" s="78"/>
      <c r="W110" s="78"/>
      <c r="X110" s="78"/>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9">
        <f t="shared" si="5"/>
        <v>359.72</v>
      </c>
      <c r="BB110" s="80">
        <f t="shared" si="6"/>
        <v>359.72</v>
      </c>
      <c r="BC110" s="81" t="str">
        <f t="shared" si="9"/>
        <v>INR  Three Hundred &amp; Fifty Nine  and Paise Seventy Two Only</v>
      </c>
      <c r="BD110" s="60">
        <v>159</v>
      </c>
      <c r="BE110" s="60">
        <f t="shared" si="7"/>
        <v>179.86</v>
      </c>
      <c r="BF110" s="60"/>
      <c r="IA110" s="22"/>
      <c r="IB110" s="22"/>
      <c r="IC110" s="22"/>
      <c r="ID110" s="22"/>
      <c r="IE110" s="22"/>
    </row>
    <row r="111" spans="1:239" s="21" customFormat="1" ht="28.5" customHeight="1">
      <c r="A111" s="32">
        <v>99</v>
      </c>
      <c r="B111" s="67" t="s">
        <v>186</v>
      </c>
      <c r="C111" s="57" t="s">
        <v>135</v>
      </c>
      <c r="D111" s="68">
        <v>2</v>
      </c>
      <c r="E111" s="69" t="s">
        <v>160</v>
      </c>
      <c r="F111" s="70">
        <v>132.35</v>
      </c>
      <c r="G111" s="71"/>
      <c r="H111" s="72"/>
      <c r="I111" s="73" t="s">
        <v>40</v>
      </c>
      <c r="J111" s="74">
        <f t="shared" si="8"/>
        <v>1</v>
      </c>
      <c r="K111" s="75" t="s">
        <v>64</v>
      </c>
      <c r="L111" s="75" t="s">
        <v>7</v>
      </c>
      <c r="M111" s="76"/>
      <c r="N111" s="71"/>
      <c r="O111" s="71"/>
      <c r="P111" s="77"/>
      <c r="Q111" s="71"/>
      <c r="R111" s="71"/>
      <c r="S111" s="77"/>
      <c r="T111" s="78"/>
      <c r="U111" s="78"/>
      <c r="V111" s="78"/>
      <c r="W111" s="78"/>
      <c r="X111" s="78"/>
      <c r="Y111" s="78"/>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78"/>
      <c r="AW111" s="78"/>
      <c r="AX111" s="78"/>
      <c r="AY111" s="78"/>
      <c r="AZ111" s="78"/>
      <c r="BA111" s="79">
        <f t="shared" si="5"/>
        <v>264.7</v>
      </c>
      <c r="BB111" s="80">
        <f t="shared" si="6"/>
        <v>264.7</v>
      </c>
      <c r="BC111" s="81" t="str">
        <f t="shared" si="9"/>
        <v>INR  Two Hundred &amp; Sixty Four  and Paise Seventy Only</v>
      </c>
      <c r="BD111" s="60">
        <v>117</v>
      </c>
      <c r="BE111" s="60">
        <f t="shared" si="7"/>
        <v>132.35</v>
      </c>
      <c r="BF111" s="60"/>
      <c r="IA111" s="22"/>
      <c r="IB111" s="22"/>
      <c r="IC111" s="22"/>
      <c r="ID111" s="22"/>
      <c r="IE111" s="22"/>
    </row>
    <row r="112" spans="1:239" s="21" customFormat="1" ht="55.5" customHeight="1">
      <c r="A112" s="32">
        <v>100</v>
      </c>
      <c r="B112" s="67" t="s">
        <v>173</v>
      </c>
      <c r="C112" s="57" t="s">
        <v>136</v>
      </c>
      <c r="D112" s="68">
        <v>6</v>
      </c>
      <c r="E112" s="69" t="s">
        <v>160</v>
      </c>
      <c r="F112" s="70">
        <v>88.23</v>
      </c>
      <c r="G112" s="71"/>
      <c r="H112" s="72"/>
      <c r="I112" s="73" t="s">
        <v>40</v>
      </c>
      <c r="J112" s="74">
        <f t="shared" si="8"/>
        <v>1</v>
      </c>
      <c r="K112" s="75" t="s">
        <v>64</v>
      </c>
      <c r="L112" s="75" t="s">
        <v>7</v>
      </c>
      <c r="M112" s="76"/>
      <c r="N112" s="71"/>
      <c r="O112" s="71"/>
      <c r="P112" s="77"/>
      <c r="Q112" s="71"/>
      <c r="R112" s="71"/>
      <c r="S112" s="77"/>
      <c r="T112" s="78"/>
      <c r="U112" s="78"/>
      <c r="V112" s="78"/>
      <c r="W112" s="78"/>
      <c r="X112" s="78"/>
      <c r="Y112" s="78"/>
      <c r="Z112" s="78"/>
      <c r="AA112" s="78"/>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c r="AX112" s="78"/>
      <c r="AY112" s="78"/>
      <c r="AZ112" s="78"/>
      <c r="BA112" s="79">
        <f t="shared" si="5"/>
        <v>529.38</v>
      </c>
      <c r="BB112" s="80">
        <f t="shared" si="6"/>
        <v>529.38</v>
      </c>
      <c r="BC112" s="81" t="str">
        <f t="shared" si="9"/>
        <v>INR  Five Hundred &amp; Twenty Nine  and Paise Thirty Eight Only</v>
      </c>
      <c r="BD112" s="60">
        <v>78</v>
      </c>
      <c r="BE112" s="60">
        <f t="shared" si="7"/>
        <v>88.23</v>
      </c>
      <c r="BF112" s="60"/>
      <c r="IA112" s="22"/>
      <c r="IB112" s="22"/>
      <c r="IC112" s="22"/>
      <c r="ID112" s="22"/>
      <c r="IE112" s="22"/>
    </row>
    <row r="113" spans="1:239" s="21" customFormat="1" ht="58.5" customHeight="1">
      <c r="A113" s="32">
        <v>101</v>
      </c>
      <c r="B113" s="67" t="s">
        <v>276</v>
      </c>
      <c r="C113" s="57" t="s">
        <v>277</v>
      </c>
      <c r="D113" s="68">
        <v>8</v>
      </c>
      <c r="E113" s="69" t="s">
        <v>157</v>
      </c>
      <c r="F113" s="70">
        <v>606.32</v>
      </c>
      <c r="G113" s="71"/>
      <c r="H113" s="72"/>
      <c r="I113" s="73" t="s">
        <v>40</v>
      </c>
      <c r="J113" s="74">
        <f t="shared" si="8"/>
        <v>1</v>
      </c>
      <c r="K113" s="75" t="s">
        <v>64</v>
      </c>
      <c r="L113" s="75" t="s">
        <v>7</v>
      </c>
      <c r="M113" s="76"/>
      <c r="N113" s="71"/>
      <c r="O113" s="71"/>
      <c r="P113" s="77"/>
      <c r="Q113" s="71"/>
      <c r="R113" s="71"/>
      <c r="S113" s="77"/>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9">
        <f t="shared" si="5"/>
        <v>4850.56</v>
      </c>
      <c r="BB113" s="80">
        <f t="shared" si="6"/>
        <v>4850.56</v>
      </c>
      <c r="BC113" s="81" t="str">
        <f t="shared" si="9"/>
        <v>INR  Four Thousand Eight Hundred &amp; Fifty  and Paise Fifty Six Only</v>
      </c>
      <c r="BD113" s="60">
        <v>536</v>
      </c>
      <c r="BE113" s="60">
        <f t="shared" si="7"/>
        <v>606.32</v>
      </c>
      <c r="BF113" s="60"/>
      <c r="IA113" s="22"/>
      <c r="IB113" s="22"/>
      <c r="IC113" s="22"/>
      <c r="ID113" s="22"/>
      <c r="IE113" s="22"/>
    </row>
    <row r="114" spans="1:239" s="21" customFormat="1" ht="121.5" customHeight="1">
      <c r="A114" s="32">
        <v>102</v>
      </c>
      <c r="B114" s="67" t="s">
        <v>278</v>
      </c>
      <c r="C114" s="57" t="s">
        <v>279</v>
      </c>
      <c r="D114" s="68">
        <v>2</v>
      </c>
      <c r="E114" s="69" t="s">
        <v>158</v>
      </c>
      <c r="F114" s="70">
        <v>558.81</v>
      </c>
      <c r="G114" s="71"/>
      <c r="H114" s="72"/>
      <c r="I114" s="73" t="s">
        <v>40</v>
      </c>
      <c r="J114" s="74">
        <f t="shared" si="8"/>
        <v>1</v>
      </c>
      <c r="K114" s="75" t="s">
        <v>64</v>
      </c>
      <c r="L114" s="75" t="s">
        <v>7</v>
      </c>
      <c r="M114" s="76"/>
      <c r="N114" s="71"/>
      <c r="O114" s="71"/>
      <c r="P114" s="77"/>
      <c r="Q114" s="71"/>
      <c r="R114" s="71"/>
      <c r="S114" s="77"/>
      <c r="T114" s="78"/>
      <c r="U114" s="78"/>
      <c r="V114" s="78"/>
      <c r="W114" s="78"/>
      <c r="X114" s="78"/>
      <c r="Y114" s="78"/>
      <c r="Z114" s="78"/>
      <c r="AA114" s="78"/>
      <c r="AB114" s="78"/>
      <c r="AC114" s="78"/>
      <c r="AD114" s="78"/>
      <c r="AE114" s="78"/>
      <c r="AF114" s="78"/>
      <c r="AG114" s="78"/>
      <c r="AH114" s="78"/>
      <c r="AI114" s="78"/>
      <c r="AJ114" s="78"/>
      <c r="AK114" s="78"/>
      <c r="AL114" s="78"/>
      <c r="AM114" s="78"/>
      <c r="AN114" s="78"/>
      <c r="AO114" s="78"/>
      <c r="AP114" s="78"/>
      <c r="AQ114" s="78"/>
      <c r="AR114" s="78"/>
      <c r="AS114" s="78"/>
      <c r="AT114" s="78"/>
      <c r="AU114" s="78"/>
      <c r="AV114" s="78"/>
      <c r="AW114" s="78"/>
      <c r="AX114" s="78"/>
      <c r="AY114" s="78"/>
      <c r="AZ114" s="78"/>
      <c r="BA114" s="79">
        <f t="shared" si="5"/>
        <v>1117.62</v>
      </c>
      <c r="BB114" s="80">
        <f t="shared" si="6"/>
        <v>1117.62</v>
      </c>
      <c r="BC114" s="81" t="str">
        <f t="shared" si="9"/>
        <v>INR  One Thousand One Hundred &amp; Seventeen  and Paise Sixty Two Only</v>
      </c>
      <c r="BD114" s="60">
        <v>494</v>
      </c>
      <c r="BE114" s="60">
        <f t="shared" si="7"/>
        <v>558.81</v>
      </c>
      <c r="BF114" s="60"/>
      <c r="IA114" s="22"/>
      <c r="IB114" s="22"/>
      <c r="IC114" s="22"/>
      <c r="ID114" s="22"/>
      <c r="IE114" s="22"/>
    </row>
    <row r="115" spans="1:239" s="21" customFormat="1" ht="54.75" customHeight="1">
      <c r="A115" s="32">
        <v>103</v>
      </c>
      <c r="B115" s="67" t="s">
        <v>166</v>
      </c>
      <c r="C115" s="57" t="s">
        <v>280</v>
      </c>
      <c r="D115" s="68">
        <v>60</v>
      </c>
      <c r="E115" s="69" t="s">
        <v>159</v>
      </c>
      <c r="F115" s="70">
        <v>330.31</v>
      </c>
      <c r="G115" s="71"/>
      <c r="H115" s="72"/>
      <c r="I115" s="73" t="s">
        <v>40</v>
      </c>
      <c r="J115" s="74">
        <f t="shared" si="8"/>
        <v>1</v>
      </c>
      <c r="K115" s="75" t="s">
        <v>64</v>
      </c>
      <c r="L115" s="75" t="s">
        <v>7</v>
      </c>
      <c r="M115" s="76"/>
      <c r="N115" s="71"/>
      <c r="O115" s="71"/>
      <c r="P115" s="77"/>
      <c r="Q115" s="71"/>
      <c r="R115" s="71"/>
      <c r="S115" s="77"/>
      <c r="T115" s="78"/>
      <c r="U115" s="78"/>
      <c r="V115" s="78"/>
      <c r="W115" s="78"/>
      <c r="X115" s="78"/>
      <c r="Y115" s="78"/>
      <c r="Z115" s="78"/>
      <c r="AA115" s="78"/>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79">
        <f t="shared" si="5"/>
        <v>19818.6</v>
      </c>
      <c r="BB115" s="80">
        <f t="shared" si="6"/>
        <v>19818.6</v>
      </c>
      <c r="BC115" s="81" t="str">
        <f t="shared" si="9"/>
        <v>INR  Nineteen Thousand Eight Hundred &amp; Eighteen  and Paise Sixty Only</v>
      </c>
      <c r="BD115" s="60">
        <v>292</v>
      </c>
      <c r="BE115" s="60">
        <f t="shared" si="7"/>
        <v>330.31</v>
      </c>
      <c r="BF115" s="60"/>
      <c r="IA115" s="22"/>
      <c r="IB115" s="22"/>
      <c r="IC115" s="22"/>
      <c r="ID115" s="22"/>
      <c r="IE115" s="22"/>
    </row>
    <row r="116" spans="1:239" s="21" customFormat="1" ht="66.75" customHeight="1">
      <c r="A116" s="32">
        <v>104</v>
      </c>
      <c r="B116" s="67" t="s">
        <v>281</v>
      </c>
      <c r="C116" s="57" t="s">
        <v>282</v>
      </c>
      <c r="D116" s="68">
        <v>10</v>
      </c>
      <c r="E116" s="69" t="s">
        <v>160</v>
      </c>
      <c r="F116" s="70">
        <v>135.74</v>
      </c>
      <c r="G116" s="71"/>
      <c r="H116" s="72"/>
      <c r="I116" s="73" t="s">
        <v>40</v>
      </c>
      <c r="J116" s="74">
        <f t="shared" si="8"/>
        <v>1</v>
      </c>
      <c r="K116" s="75" t="s">
        <v>64</v>
      </c>
      <c r="L116" s="75" t="s">
        <v>7</v>
      </c>
      <c r="M116" s="76"/>
      <c r="N116" s="71"/>
      <c r="O116" s="71"/>
      <c r="P116" s="77"/>
      <c r="Q116" s="71"/>
      <c r="R116" s="71"/>
      <c r="S116" s="77"/>
      <c r="T116" s="78"/>
      <c r="U116" s="78"/>
      <c r="V116" s="78"/>
      <c r="W116" s="78"/>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9">
        <f t="shared" si="5"/>
        <v>1357.4</v>
      </c>
      <c r="BB116" s="80">
        <f t="shared" si="6"/>
        <v>1357.4</v>
      </c>
      <c r="BC116" s="81" t="str">
        <f t="shared" si="9"/>
        <v>INR  One Thousand Three Hundred &amp; Fifty Seven  and Paise Forty Only</v>
      </c>
      <c r="BD116" s="60">
        <v>120</v>
      </c>
      <c r="BE116" s="60">
        <f t="shared" si="7"/>
        <v>135.74</v>
      </c>
      <c r="BF116" s="60"/>
      <c r="IA116" s="22"/>
      <c r="IB116" s="22"/>
      <c r="IC116" s="22"/>
      <c r="ID116" s="22"/>
      <c r="IE116" s="22"/>
    </row>
    <row r="117" spans="1:239" s="21" customFormat="1" ht="72" customHeight="1">
      <c r="A117" s="32">
        <v>105</v>
      </c>
      <c r="B117" s="67" t="s">
        <v>283</v>
      </c>
      <c r="C117" s="57" t="s">
        <v>284</v>
      </c>
      <c r="D117" s="68">
        <v>10</v>
      </c>
      <c r="E117" s="69" t="s">
        <v>160</v>
      </c>
      <c r="F117" s="70">
        <v>220.58</v>
      </c>
      <c r="G117" s="71"/>
      <c r="H117" s="72"/>
      <c r="I117" s="73" t="s">
        <v>40</v>
      </c>
      <c r="J117" s="74">
        <f t="shared" si="8"/>
        <v>1</v>
      </c>
      <c r="K117" s="75" t="s">
        <v>64</v>
      </c>
      <c r="L117" s="75" t="s">
        <v>7</v>
      </c>
      <c r="M117" s="76"/>
      <c r="N117" s="71"/>
      <c r="O117" s="71"/>
      <c r="P117" s="77"/>
      <c r="Q117" s="71"/>
      <c r="R117" s="71"/>
      <c r="S117" s="77"/>
      <c r="T117" s="78"/>
      <c r="U117" s="78"/>
      <c r="V117" s="78"/>
      <c r="W117" s="78"/>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9">
        <f t="shared" si="5"/>
        <v>2205.8</v>
      </c>
      <c r="BB117" s="80">
        <f t="shared" si="6"/>
        <v>2205.8</v>
      </c>
      <c r="BC117" s="81" t="str">
        <f t="shared" si="9"/>
        <v>INR  Two Thousand Two Hundred &amp; Five  and Paise Eighty Only</v>
      </c>
      <c r="BD117" s="60">
        <v>195</v>
      </c>
      <c r="BE117" s="60">
        <f t="shared" si="7"/>
        <v>220.58</v>
      </c>
      <c r="BF117" s="60"/>
      <c r="IA117" s="22"/>
      <c r="IB117" s="22"/>
      <c r="IC117" s="22"/>
      <c r="ID117" s="22"/>
      <c r="IE117" s="22"/>
    </row>
    <row r="118" spans="1:239" s="21" customFormat="1" ht="73.5" customHeight="1">
      <c r="A118" s="32">
        <v>106</v>
      </c>
      <c r="B118" s="67" t="s">
        <v>285</v>
      </c>
      <c r="C118" s="57" t="s">
        <v>286</v>
      </c>
      <c r="D118" s="68">
        <v>10</v>
      </c>
      <c r="E118" s="69" t="s">
        <v>160</v>
      </c>
      <c r="F118" s="70">
        <v>166.29</v>
      </c>
      <c r="G118" s="71"/>
      <c r="H118" s="72"/>
      <c r="I118" s="73" t="s">
        <v>40</v>
      </c>
      <c r="J118" s="74">
        <f t="shared" si="8"/>
        <v>1</v>
      </c>
      <c r="K118" s="75" t="s">
        <v>64</v>
      </c>
      <c r="L118" s="75" t="s">
        <v>7</v>
      </c>
      <c r="M118" s="76"/>
      <c r="N118" s="71"/>
      <c r="O118" s="71"/>
      <c r="P118" s="77"/>
      <c r="Q118" s="71"/>
      <c r="R118" s="71"/>
      <c r="S118" s="77"/>
      <c r="T118" s="78"/>
      <c r="U118" s="78"/>
      <c r="V118" s="78"/>
      <c r="W118" s="78"/>
      <c r="X118" s="78"/>
      <c r="Y118" s="78"/>
      <c r="Z118" s="78"/>
      <c r="AA118" s="78"/>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c r="AY118" s="78"/>
      <c r="AZ118" s="78"/>
      <c r="BA118" s="79">
        <f t="shared" si="5"/>
        <v>1662.8999999999999</v>
      </c>
      <c r="BB118" s="80">
        <f t="shared" si="6"/>
        <v>1662.8999999999999</v>
      </c>
      <c r="BC118" s="81" t="str">
        <f t="shared" si="9"/>
        <v>INR  One Thousand Six Hundred &amp; Sixty Two  and Paise Ninety Only</v>
      </c>
      <c r="BD118" s="60">
        <v>147</v>
      </c>
      <c r="BE118" s="60">
        <f t="shared" si="7"/>
        <v>166.29</v>
      </c>
      <c r="BF118" s="60"/>
      <c r="IA118" s="22"/>
      <c r="IB118" s="22"/>
      <c r="IC118" s="22"/>
      <c r="ID118" s="22"/>
      <c r="IE118" s="22"/>
    </row>
    <row r="119" spans="1:239" s="21" customFormat="1" ht="72" customHeight="1">
      <c r="A119" s="32">
        <v>107</v>
      </c>
      <c r="B119" s="67" t="s">
        <v>287</v>
      </c>
      <c r="C119" s="57" t="s">
        <v>288</v>
      </c>
      <c r="D119" s="68">
        <v>10</v>
      </c>
      <c r="E119" s="69" t="s">
        <v>160</v>
      </c>
      <c r="F119" s="70">
        <v>96.15</v>
      </c>
      <c r="G119" s="71"/>
      <c r="H119" s="72"/>
      <c r="I119" s="73" t="s">
        <v>40</v>
      </c>
      <c r="J119" s="74">
        <f t="shared" si="8"/>
        <v>1</v>
      </c>
      <c r="K119" s="75" t="s">
        <v>64</v>
      </c>
      <c r="L119" s="75" t="s">
        <v>7</v>
      </c>
      <c r="M119" s="76"/>
      <c r="N119" s="71"/>
      <c r="O119" s="71"/>
      <c r="P119" s="77"/>
      <c r="Q119" s="71"/>
      <c r="R119" s="71"/>
      <c r="S119" s="77"/>
      <c r="T119" s="78"/>
      <c r="U119" s="78"/>
      <c r="V119" s="78"/>
      <c r="W119" s="78"/>
      <c r="X119" s="78"/>
      <c r="Y119" s="78"/>
      <c r="Z119" s="78"/>
      <c r="AA119" s="78"/>
      <c r="AB119" s="78"/>
      <c r="AC119" s="78"/>
      <c r="AD119" s="78"/>
      <c r="AE119" s="78"/>
      <c r="AF119" s="78"/>
      <c r="AG119" s="78"/>
      <c r="AH119" s="78"/>
      <c r="AI119" s="78"/>
      <c r="AJ119" s="78"/>
      <c r="AK119" s="78"/>
      <c r="AL119" s="78"/>
      <c r="AM119" s="78"/>
      <c r="AN119" s="78"/>
      <c r="AO119" s="78"/>
      <c r="AP119" s="78"/>
      <c r="AQ119" s="78"/>
      <c r="AR119" s="78"/>
      <c r="AS119" s="78"/>
      <c r="AT119" s="78"/>
      <c r="AU119" s="78"/>
      <c r="AV119" s="78"/>
      <c r="AW119" s="78"/>
      <c r="AX119" s="78"/>
      <c r="AY119" s="78"/>
      <c r="AZ119" s="78"/>
      <c r="BA119" s="79">
        <f t="shared" si="5"/>
        <v>961.5</v>
      </c>
      <c r="BB119" s="80">
        <f t="shared" si="6"/>
        <v>961.5</v>
      </c>
      <c r="BC119" s="81" t="str">
        <f t="shared" si="9"/>
        <v>INR  Nine Hundred &amp; Sixty One  and Paise Fifty Only</v>
      </c>
      <c r="BD119" s="60">
        <v>85</v>
      </c>
      <c r="BE119" s="60">
        <f t="shared" si="7"/>
        <v>96.15</v>
      </c>
      <c r="BF119" s="60"/>
      <c r="IA119" s="22"/>
      <c r="IB119" s="22"/>
      <c r="IC119" s="22"/>
      <c r="ID119" s="22"/>
      <c r="IE119" s="22"/>
    </row>
    <row r="120" spans="1:239" s="21" customFormat="1" ht="72" customHeight="1">
      <c r="A120" s="32">
        <v>108</v>
      </c>
      <c r="B120" s="67" t="s">
        <v>289</v>
      </c>
      <c r="C120" s="57" t="s">
        <v>290</v>
      </c>
      <c r="D120" s="68">
        <v>40</v>
      </c>
      <c r="E120" s="69" t="s">
        <v>160</v>
      </c>
      <c r="F120" s="70">
        <v>23.76</v>
      </c>
      <c r="G120" s="71"/>
      <c r="H120" s="72"/>
      <c r="I120" s="73" t="s">
        <v>40</v>
      </c>
      <c r="J120" s="74">
        <f t="shared" si="8"/>
        <v>1</v>
      </c>
      <c r="K120" s="75" t="s">
        <v>64</v>
      </c>
      <c r="L120" s="75" t="s">
        <v>7</v>
      </c>
      <c r="M120" s="76"/>
      <c r="N120" s="71"/>
      <c r="O120" s="71"/>
      <c r="P120" s="77"/>
      <c r="Q120" s="71"/>
      <c r="R120" s="71"/>
      <c r="S120" s="77"/>
      <c r="T120" s="78"/>
      <c r="U120" s="78"/>
      <c r="V120" s="78"/>
      <c r="W120" s="78"/>
      <c r="X120" s="78"/>
      <c r="Y120" s="78"/>
      <c r="Z120" s="78"/>
      <c r="AA120" s="78"/>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c r="AX120" s="78"/>
      <c r="AY120" s="78"/>
      <c r="AZ120" s="78"/>
      <c r="BA120" s="79">
        <f t="shared" si="5"/>
        <v>950.4000000000001</v>
      </c>
      <c r="BB120" s="80">
        <f t="shared" si="6"/>
        <v>950.4000000000001</v>
      </c>
      <c r="BC120" s="81" t="str">
        <f t="shared" si="9"/>
        <v>INR  Nine Hundred &amp; Fifty  and Paise Forty Only</v>
      </c>
      <c r="BD120" s="60">
        <v>21</v>
      </c>
      <c r="BE120" s="60">
        <f t="shared" si="7"/>
        <v>23.76</v>
      </c>
      <c r="BF120" s="60"/>
      <c r="IA120" s="22"/>
      <c r="IB120" s="22"/>
      <c r="IC120" s="22"/>
      <c r="ID120" s="22"/>
      <c r="IE120" s="22"/>
    </row>
    <row r="121" spans="1:239" s="21" customFormat="1" ht="72.75" customHeight="1">
      <c r="A121" s="32">
        <v>109</v>
      </c>
      <c r="B121" s="67" t="s">
        <v>291</v>
      </c>
      <c r="C121" s="57" t="s">
        <v>292</v>
      </c>
      <c r="D121" s="68">
        <v>2</v>
      </c>
      <c r="E121" s="69" t="s">
        <v>160</v>
      </c>
      <c r="F121" s="70">
        <v>37.33</v>
      </c>
      <c r="G121" s="71"/>
      <c r="H121" s="72"/>
      <c r="I121" s="73" t="s">
        <v>40</v>
      </c>
      <c r="J121" s="74">
        <f t="shared" si="8"/>
        <v>1</v>
      </c>
      <c r="K121" s="75" t="s">
        <v>64</v>
      </c>
      <c r="L121" s="75" t="s">
        <v>7</v>
      </c>
      <c r="M121" s="76"/>
      <c r="N121" s="71"/>
      <c r="O121" s="71"/>
      <c r="P121" s="77"/>
      <c r="Q121" s="71"/>
      <c r="R121" s="71"/>
      <c r="S121" s="77"/>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9">
        <f t="shared" si="5"/>
        <v>74.66</v>
      </c>
      <c r="BB121" s="80">
        <f t="shared" si="6"/>
        <v>74.66</v>
      </c>
      <c r="BC121" s="81" t="str">
        <f t="shared" si="9"/>
        <v>INR  Seventy Four and Paise Sixty Six Only</v>
      </c>
      <c r="BD121" s="60">
        <v>33</v>
      </c>
      <c r="BE121" s="60">
        <f t="shared" si="7"/>
        <v>37.33</v>
      </c>
      <c r="BF121" s="60"/>
      <c r="IA121" s="22"/>
      <c r="IB121" s="22"/>
      <c r="IC121" s="22"/>
      <c r="ID121" s="22"/>
      <c r="IE121" s="22"/>
    </row>
    <row r="122" spans="1:239" s="21" customFormat="1" ht="164.25" customHeight="1">
      <c r="A122" s="32">
        <v>110</v>
      </c>
      <c r="B122" s="67" t="s">
        <v>293</v>
      </c>
      <c r="C122" s="57" t="s">
        <v>294</v>
      </c>
      <c r="D122" s="68">
        <v>60</v>
      </c>
      <c r="E122" s="69" t="s">
        <v>159</v>
      </c>
      <c r="F122" s="70">
        <v>64.48</v>
      </c>
      <c r="G122" s="71"/>
      <c r="H122" s="72"/>
      <c r="I122" s="73" t="s">
        <v>40</v>
      </c>
      <c r="J122" s="74">
        <f t="shared" si="8"/>
        <v>1</v>
      </c>
      <c r="K122" s="75" t="s">
        <v>64</v>
      </c>
      <c r="L122" s="75" t="s">
        <v>7</v>
      </c>
      <c r="M122" s="76"/>
      <c r="N122" s="71"/>
      <c r="O122" s="71"/>
      <c r="P122" s="77"/>
      <c r="Q122" s="71"/>
      <c r="R122" s="71"/>
      <c r="S122" s="77"/>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9">
        <f t="shared" si="5"/>
        <v>3868.8</v>
      </c>
      <c r="BB122" s="80">
        <f t="shared" si="6"/>
        <v>3868.8</v>
      </c>
      <c r="BC122" s="81" t="str">
        <f t="shared" si="9"/>
        <v>INR  Three Thousand Eight Hundred &amp; Sixty Eight  and Paise Eighty Only</v>
      </c>
      <c r="BD122" s="60">
        <v>57</v>
      </c>
      <c r="BE122" s="60">
        <f t="shared" si="7"/>
        <v>64.48</v>
      </c>
      <c r="BF122" s="60"/>
      <c r="IA122" s="22"/>
      <c r="IB122" s="22"/>
      <c r="IC122" s="22"/>
      <c r="ID122" s="22"/>
      <c r="IE122" s="22"/>
    </row>
    <row r="123" spans="1:239" s="21" customFormat="1" ht="35.25" customHeight="1">
      <c r="A123" s="32">
        <v>111</v>
      </c>
      <c r="B123" s="67" t="s">
        <v>295</v>
      </c>
      <c r="C123" s="57" t="s">
        <v>296</v>
      </c>
      <c r="D123" s="68">
        <v>40</v>
      </c>
      <c r="E123" s="69" t="s">
        <v>159</v>
      </c>
      <c r="F123" s="70">
        <v>12.44</v>
      </c>
      <c r="G123" s="71"/>
      <c r="H123" s="72"/>
      <c r="I123" s="73" t="s">
        <v>40</v>
      </c>
      <c r="J123" s="74">
        <f t="shared" si="8"/>
        <v>1</v>
      </c>
      <c r="K123" s="75" t="s">
        <v>64</v>
      </c>
      <c r="L123" s="75" t="s">
        <v>7</v>
      </c>
      <c r="M123" s="76"/>
      <c r="N123" s="71"/>
      <c r="O123" s="71"/>
      <c r="P123" s="77"/>
      <c r="Q123" s="71"/>
      <c r="R123" s="71"/>
      <c r="S123" s="77"/>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9">
        <f t="shared" si="5"/>
        <v>497.59999999999997</v>
      </c>
      <c r="BB123" s="80">
        <f t="shared" si="6"/>
        <v>497.59999999999997</v>
      </c>
      <c r="BC123" s="81" t="str">
        <f t="shared" si="9"/>
        <v>INR  Four Hundred &amp; Ninety Seven  and Paise Sixty Only</v>
      </c>
      <c r="BD123" s="60">
        <v>11</v>
      </c>
      <c r="BE123" s="60">
        <f t="shared" si="7"/>
        <v>12.44</v>
      </c>
      <c r="BF123" s="60"/>
      <c r="IA123" s="22"/>
      <c r="IB123" s="22"/>
      <c r="IC123" s="22"/>
      <c r="ID123" s="22"/>
      <c r="IE123" s="22"/>
    </row>
    <row r="124" spans="1:239" s="21" customFormat="1" ht="36.75" customHeight="1">
      <c r="A124" s="32">
        <v>112</v>
      </c>
      <c r="B124" s="67" t="s">
        <v>297</v>
      </c>
      <c r="C124" s="57" t="s">
        <v>298</v>
      </c>
      <c r="D124" s="68">
        <v>2</v>
      </c>
      <c r="E124" s="69" t="s">
        <v>299</v>
      </c>
      <c r="F124" s="70">
        <v>39.59</v>
      </c>
      <c r="G124" s="71"/>
      <c r="H124" s="72"/>
      <c r="I124" s="73" t="s">
        <v>40</v>
      </c>
      <c r="J124" s="74">
        <f>IF(I124="Less(-)",-1,1)</f>
        <v>1</v>
      </c>
      <c r="K124" s="75" t="s">
        <v>64</v>
      </c>
      <c r="L124" s="75" t="s">
        <v>7</v>
      </c>
      <c r="M124" s="76"/>
      <c r="N124" s="71"/>
      <c r="O124" s="71"/>
      <c r="P124" s="77"/>
      <c r="Q124" s="71"/>
      <c r="R124" s="71"/>
      <c r="S124" s="77"/>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9">
        <f t="shared" si="5"/>
        <v>79.18</v>
      </c>
      <c r="BB124" s="80">
        <f t="shared" si="6"/>
        <v>79.18</v>
      </c>
      <c r="BC124" s="81" t="str">
        <f>SpellNumber(L124,BB124)</f>
        <v>INR  Seventy Nine and Paise Eighteen Only</v>
      </c>
      <c r="BD124" s="60">
        <v>35</v>
      </c>
      <c r="BE124" s="60">
        <f t="shared" si="7"/>
        <v>39.59</v>
      </c>
      <c r="BF124" s="60"/>
      <c r="IA124" s="22"/>
      <c r="IB124" s="22"/>
      <c r="IC124" s="22"/>
      <c r="ID124" s="22"/>
      <c r="IE124" s="22"/>
    </row>
    <row r="125" spans="1:239" s="21" customFormat="1" ht="37.5" customHeight="1">
      <c r="A125" s="32">
        <v>113</v>
      </c>
      <c r="B125" s="67" t="s">
        <v>300</v>
      </c>
      <c r="C125" s="57" t="s">
        <v>301</v>
      </c>
      <c r="D125" s="68">
        <v>3</v>
      </c>
      <c r="E125" s="69" t="s">
        <v>299</v>
      </c>
      <c r="F125" s="70">
        <v>50.9</v>
      </c>
      <c r="G125" s="71"/>
      <c r="H125" s="72"/>
      <c r="I125" s="73" t="s">
        <v>40</v>
      </c>
      <c r="J125" s="74">
        <f t="shared" si="8"/>
        <v>1</v>
      </c>
      <c r="K125" s="75" t="s">
        <v>64</v>
      </c>
      <c r="L125" s="75" t="s">
        <v>7</v>
      </c>
      <c r="M125" s="76"/>
      <c r="N125" s="71"/>
      <c r="O125" s="71"/>
      <c r="P125" s="77"/>
      <c r="Q125" s="71"/>
      <c r="R125" s="71"/>
      <c r="S125" s="77"/>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9">
        <f t="shared" si="5"/>
        <v>152.7</v>
      </c>
      <c r="BB125" s="80">
        <f t="shared" si="6"/>
        <v>152.7</v>
      </c>
      <c r="BC125" s="81" t="str">
        <f t="shared" si="9"/>
        <v>INR  One Hundred &amp; Fifty Two  and Paise Seventy Only</v>
      </c>
      <c r="BD125" s="60">
        <v>45</v>
      </c>
      <c r="BE125" s="60">
        <f t="shared" si="7"/>
        <v>50.9</v>
      </c>
      <c r="BF125" s="60"/>
      <c r="IA125" s="22"/>
      <c r="IB125" s="22"/>
      <c r="IC125" s="22"/>
      <c r="ID125" s="22"/>
      <c r="IE125" s="22"/>
    </row>
    <row r="126" spans="1:239" s="21" customFormat="1" ht="30" customHeight="1">
      <c r="A126" s="32">
        <v>114</v>
      </c>
      <c r="B126" s="67" t="s">
        <v>302</v>
      </c>
      <c r="C126" s="57" t="s">
        <v>303</v>
      </c>
      <c r="D126" s="68">
        <v>2</v>
      </c>
      <c r="E126" s="69" t="s">
        <v>299</v>
      </c>
      <c r="F126" s="70">
        <v>37.33</v>
      </c>
      <c r="G126" s="71"/>
      <c r="H126" s="72"/>
      <c r="I126" s="73" t="s">
        <v>40</v>
      </c>
      <c r="J126" s="74">
        <f t="shared" si="8"/>
        <v>1</v>
      </c>
      <c r="K126" s="75" t="s">
        <v>64</v>
      </c>
      <c r="L126" s="75" t="s">
        <v>7</v>
      </c>
      <c r="M126" s="76"/>
      <c r="N126" s="71"/>
      <c r="O126" s="71"/>
      <c r="P126" s="77"/>
      <c r="Q126" s="71"/>
      <c r="R126" s="71"/>
      <c r="S126" s="77"/>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9">
        <f t="shared" si="5"/>
        <v>74.66</v>
      </c>
      <c r="BB126" s="80">
        <f t="shared" si="6"/>
        <v>74.66</v>
      </c>
      <c r="BC126" s="81" t="str">
        <f t="shared" si="9"/>
        <v>INR  Seventy Four and Paise Sixty Six Only</v>
      </c>
      <c r="BD126" s="60">
        <v>33</v>
      </c>
      <c r="BE126" s="60">
        <f t="shared" si="7"/>
        <v>37.33</v>
      </c>
      <c r="BF126" s="60"/>
      <c r="IA126" s="22"/>
      <c r="IB126" s="22"/>
      <c r="IC126" s="22"/>
      <c r="ID126" s="22"/>
      <c r="IE126" s="22"/>
    </row>
    <row r="127" spans="1:239" s="21" customFormat="1" ht="29.25" customHeight="1">
      <c r="A127" s="32">
        <v>115</v>
      </c>
      <c r="B127" s="67" t="s">
        <v>304</v>
      </c>
      <c r="C127" s="57" t="s">
        <v>305</v>
      </c>
      <c r="D127" s="68">
        <v>2</v>
      </c>
      <c r="E127" s="69" t="s">
        <v>299</v>
      </c>
      <c r="F127" s="70">
        <v>174.2</v>
      </c>
      <c r="G127" s="71"/>
      <c r="H127" s="72"/>
      <c r="I127" s="73" t="s">
        <v>40</v>
      </c>
      <c r="J127" s="74">
        <f>IF(I127="Less(-)",-1,1)</f>
        <v>1</v>
      </c>
      <c r="K127" s="75" t="s">
        <v>64</v>
      </c>
      <c r="L127" s="75" t="s">
        <v>7</v>
      </c>
      <c r="M127" s="76"/>
      <c r="N127" s="71"/>
      <c r="O127" s="71"/>
      <c r="P127" s="77"/>
      <c r="Q127" s="71"/>
      <c r="R127" s="71"/>
      <c r="S127" s="77"/>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9">
        <f t="shared" si="5"/>
        <v>348.4</v>
      </c>
      <c r="BB127" s="80">
        <f t="shared" si="6"/>
        <v>348.4</v>
      </c>
      <c r="BC127" s="81" t="str">
        <f>SpellNumber(L127,BB127)</f>
        <v>INR  Three Hundred &amp; Forty Eight  and Paise Forty Only</v>
      </c>
      <c r="BD127" s="60">
        <v>154</v>
      </c>
      <c r="BE127" s="60">
        <f t="shared" si="7"/>
        <v>174.2</v>
      </c>
      <c r="BF127" s="60"/>
      <c r="IA127" s="22"/>
      <c r="IB127" s="22"/>
      <c r="IC127" s="22"/>
      <c r="ID127" s="22"/>
      <c r="IE127" s="22"/>
    </row>
    <row r="128" spans="1:239" s="21" customFormat="1" ht="26.25" customHeight="1">
      <c r="A128" s="32">
        <v>116</v>
      </c>
      <c r="B128" s="67" t="s">
        <v>306</v>
      </c>
      <c r="C128" s="57" t="s">
        <v>307</v>
      </c>
      <c r="D128" s="68">
        <v>3</v>
      </c>
      <c r="E128" s="69" t="s">
        <v>299</v>
      </c>
      <c r="F128" s="70">
        <v>21.49</v>
      </c>
      <c r="G128" s="71"/>
      <c r="H128" s="72"/>
      <c r="I128" s="73" t="s">
        <v>40</v>
      </c>
      <c r="J128" s="74">
        <f t="shared" si="8"/>
        <v>1</v>
      </c>
      <c r="K128" s="75" t="s">
        <v>64</v>
      </c>
      <c r="L128" s="75" t="s">
        <v>7</v>
      </c>
      <c r="M128" s="76"/>
      <c r="N128" s="71"/>
      <c r="O128" s="71"/>
      <c r="P128" s="77"/>
      <c r="Q128" s="71"/>
      <c r="R128" s="71"/>
      <c r="S128" s="77"/>
      <c r="T128" s="78"/>
      <c r="U128" s="78"/>
      <c r="V128" s="78"/>
      <c r="W128" s="78"/>
      <c r="X128" s="78"/>
      <c r="Y128" s="78"/>
      <c r="Z128" s="78"/>
      <c r="AA128" s="78"/>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c r="AX128" s="78"/>
      <c r="AY128" s="78"/>
      <c r="AZ128" s="78"/>
      <c r="BA128" s="79">
        <f t="shared" si="5"/>
        <v>64.47</v>
      </c>
      <c r="BB128" s="80">
        <f t="shared" si="6"/>
        <v>64.47</v>
      </c>
      <c r="BC128" s="81" t="str">
        <f t="shared" si="9"/>
        <v>INR  Sixty Four and Paise Forty Seven Only</v>
      </c>
      <c r="BD128" s="60">
        <v>19</v>
      </c>
      <c r="BE128" s="60">
        <f t="shared" si="7"/>
        <v>21.49</v>
      </c>
      <c r="BF128" s="60"/>
      <c r="IA128" s="22"/>
      <c r="IB128" s="22"/>
      <c r="IC128" s="22"/>
      <c r="ID128" s="22"/>
      <c r="IE128" s="22"/>
    </row>
    <row r="129" spans="1:239" s="21" customFormat="1" ht="73.5" customHeight="1">
      <c r="A129" s="32">
        <v>117</v>
      </c>
      <c r="B129" s="67" t="s">
        <v>308</v>
      </c>
      <c r="C129" s="57" t="s">
        <v>309</v>
      </c>
      <c r="D129" s="68">
        <v>2</v>
      </c>
      <c r="E129" s="69" t="s">
        <v>299</v>
      </c>
      <c r="F129" s="70">
        <v>3736.35</v>
      </c>
      <c r="G129" s="71"/>
      <c r="H129" s="72"/>
      <c r="I129" s="73" t="s">
        <v>40</v>
      </c>
      <c r="J129" s="74">
        <f t="shared" si="8"/>
        <v>1</v>
      </c>
      <c r="K129" s="75" t="s">
        <v>64</v>
      </c>
      <c r="L129" s="75" t="s">
        <v>7</v>
      </c>
      <c r="M129" s="76"/>
      <c r="N129" s="71"/>
      <c r="O129" s="71"/>
      <c r="P129" s="77"/>
      <c r="Q129" s="71"/>
      <c r="R129" s="71"/>
      <c r="S129" s="77"/>
      <c r="T129" s="78"/>
      <c r="U129" s="78"/>
      <c r="V129" s="78"/>
      <c r="W129" s="78"/>
      <c r="X129" s="78"/>
      <c r="Y129" s="78"/>
      <c r="Z129" s="78"/>
      <c r="AA129" s="78"/>
      <c r="AB129" s="78"/>
      <c r="AC129" s="78"/>
      <c r="AD129" s="78"/>
      <c r="AE129" s="78"/>
      <c r="AF129" s="78"/>
      <c r="AG129" s="78"/>
      <c r="AH129" s="78"/>
      <c r="AI129" s="78"/>
      <c r="AJ129" s="78"/>
      <c r="AK129" s="78"/>
      <c r="AL129" s="78"/>
      <c r="AM129" s="78"/>
      <c r="AN129" s="78"/>
      <c r="AO129" s="78"/>
      <c r="AP129" s="78"/>
      <c r="AQ129" s="78"/>
      <c r="AR129" s="78"/>
      <c r="AS129" s="78"/>
      <c r="AT129" s="78"/>
      <c r="AU129" s="78"/>
      <c r="AV129" s="78"/>
      <c r="AW129" s="78"/>
      <c r="AX129" s="78"/>
      <c r="AY129" s="78"/>
      <c r="AZ129" s="78"/>
      <c r="BA129" s="79">
        <f t="shared" si="5"/>
        <v>7472.7</v>
      </c>
      <c r="BB129" s="80">
        <f t="shared" si="6"/>
        <v>7472.7</v>
      </c>
      <c r="BC129" s="81" t="str">
        <f t="shared" si="9"/>
        <v>INR  Seven Thousand Four Hundred &amp; Seventy Two  and Paise Seventy Only</v>
      </c>
      <c r="BD129" s="60">
        <v>3303</v>
      </c>
      <c r="BE129" s="60">
        <f t="shared" si="7"/>
        <v>3736.35</v>
      </c>
      <c r="BF129" s="60"/>
      <c r="IA129" s="22"/>
      <c r="IB129" s="22"/>
      <c r="IC129" s="22"/>
      <c r="ID129" s="22"/>
      <c r="IE129" s="22"/>
    </row>
    <row r="130" spans="1:239" s="21" customFormat="1" ht="135" customHeight="1">
      <c r="A130" s="32">
        <v>118</v>
      </c>
      <c r="B130" s="67" t="s">
        <v>310</v>
      </c>
      <c r="C130" s="57" t="s">
        <v>311</v>
      </c>
      <c r="D130" s="68">
        <v>1</v>
      </c>
      <c r="E130" s="69" t="s">
        <v>160</v>
      </c>
      <c r="F130" s="70">
        <v>2497.69</v>
      </c>
      <c r="G130" s="71"/>
      <c r="H130" s="72"/>
      <c r="I130" s="73" t="s">
        <v>40</v>
      </c>
      <c r="J130" s="74">
        <f t="shared" si="8"/>
        <v>1</v>
      </c>
      <c r="K130" s="75" t="s">
        <v>64</v>
      </c>
      <c r="L130" s="75" t="s">
        <v>7</v>
      </c>
      <c r="M130" s="76"/>
      <c r="N130" s="71"/>
      <c r="O130" s="71"/>
      <c r="P130" s="77"/>
      <c r="Q130" s="71"/>
      <c r="R130" s="71"/>
      <c r="S130" s="77"/>
      <c r="T130" s="78"/>
      <c r="U130" s="78"/>
      <c r="V130" s="78"/>
      <c r="W130" s="78"/>
      <c r="X130" s="78"/>
      <c r="Y130" s="78"/>
      <c r="Z130" s="78"/>
      <c r="AA130" s="78"/>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c r="AX130" s="78"/>
      <c r="AY130" s="78"/>
      <c r="AZ130" s="78"/>
      <c r="BA130" s="79">
        <f t="shared" si="5"/>
        <v>2497.69</v>
      </c>
      <c r="BB130" s="80">
        <f t="shared" si="6"/>
        <v>2497.69</v>
      </c>
      <c r="BC130" s="81" t="str">
        <f t="shared" si="9"/>
        <v>INR  Two Thousand Four Hundred &amp; Ninety Seven  and Paise Sixty Nine Only</v>
      </c>
      <c r="BD130" s="60">
        <v>2208</v>
      </c>
      <c r="BE130" s="60">
        <f t="shared" si="7"/>
        <v>2497.69</v>
      </c>
      <c r="BF130" s="60"/>
      <c r="IA130" s="22"/>
      <c r="IB130" s="22"/>
      <c r="IC130" s="22"/>
      <c r="ID130" s="22"/>
      <c r="IE130" s="22"/>
    </row>
    <row r="131" spans="1:239" s="21" customFormat="1" ht="45" customHeight="1">
      <c r="A131" s="32">
        <v>119</v>
      </c>
      <c r="B131" s="67" t="s">
        <v>312</v>
      </c>
      <c r="C131" s="57" t="s">
        <v>313</v>
      </c>
      <c r="D131" s="68">
        <v>1</v>
      </c>
      <c r="E131" s="69" t="s">
        <v>160</v>
      </c>
      <c r="F131" s="70">
        <v>84.84</v>
      </c>
      <c r="G131" s="71"/>
      <c r="H131" s="72"/>
      <c r="I131" s="73" t="s">
        <v>40</v>
      </c>
      <c r="J131" s="74">
        <f t="shared" si="8"/>
        <v>1</v>
      </c>
      <c r="K131" s="75" t="s">
        <v>64</v>
      </c>
      <c r="L131" s="75" t="s">
        <v>7</v>
      </c>
      <c r="M131" s="76"/>
      <c r="N131" s="71"/>
      <c r="O131" s="71"/>
      <c r="P131" s="77"/>
      <c r="Q131" s="71"/>
      <c r="R131" s="71"/>
      <c r="S131" s="77"/>
      <c r="T131" s="78"/>
      <c r="U131" s="78"/>
      <c r="V131" s="78"/>
      <c r="W131" s="78"/>
      <c r="X131" s="78"/>
      <c r="Y131" s="78"/>
      <c r="Z131" s="78"/>
      <c r="AA131" s="78"/>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c r="AX131" s="78"/>
      <c r="AY131" s="78"/>
      <c r="AZ131" s="78"/>
      <c r="BA131" s="79">
        <f t="shared" si="5"/>
        <v>84.84</v>
      </c>
      <c r="BB131" s="80">
        <f t="shared" si="6"/>
        <v>84.84</v>
      </c>
      <c r="BC131" s="81" t="str">
        <f t="shared" si="9"/>
        <v>INR  Eighty Four and Paise Eighty Four Only</v>
      </c>
      <c r="BD131" s="60">
        <v>75</v>
      </c>
      <c r="BE131" s="60">
        <f t="shared" si="7"/>
        <v>84.84</v>
      </c>
      <c r="BF131" s="60"/>
      <c r="IA131" s="22"/>
      <c r="IB131" s="22"/>
      <c r="IC131" s="22"/>
      <c r="ID131" s="22"/>
      <c r="IE131" s="22"/>
    </row>
    <row r="132" spans="1:239" s="21" customFormat="1" ht="55.5" customHeight="1">
      <c r="A132" s="32">
        <v>120</v>
      </c>
      <c r="B132" s="67" t="s">
        <v>314</v>
      </c>
      <c r="C132" s="57" t="s">
        <v>315</v>
      </c>
      <c r="D132" s="68">
        <v>6</v>
      </c>
      <c r="E132" s="69" t="s">
        <v>160</v>
      </c>
      <c r="F132" s="70">
        <v>132.35</v>
      </c>
      <c r="G132" s="71"/>
      <c r="H132" s="72"/>
      <c r="I132" s="73" t="s">
        <v>40</v>
      </c>
      <c r="J132" s="74">
        <f t="shared" si="8"/>
        <v>1</v>
      </c>
      <c r="K132" s="75" t="s">
        <v>64</v>
      </c>
      <c r="L132" s="75" t="s">
        <v>7</v>
      </c>
      <c r="M132" s="76"/>
      <c r="N132" s="71"/>
      <c r="O132" s="71"/>
      <c r="P132" s="77"/>
      <c r="Q132" s="71"/>
      <c r="R132" s="71"/>
      <c r="S132" s="77"/>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9">
        <f t="shared" si="5"/>
        <v>794.0999999999999</v>
      </c>
      <c r="BB132" s="80">
        <f t="shared" si="6"/>
        <v>794.0999999999999</v>
      </c>
      <c r="BC132" s="81" t="str">
        <f t="shared" si="9"/>
        <v>INR  Seven Hundred &amp; Ninety Four  and Paise Ten Only</v>
      </c>
      <c r="BD132" s="60">
        <v>117</v>
      </c>
      <c r="BE132" s="60">
        <f t="shared" si="7"/>
        <v>132.35</v>
      </c>
      <c r="BF132" s="60"/>
      <c r="IA132" s="22"/>
      <c r="IB132" s="22"/>
      <c r="IC132" s="22"/>
      <c r="ID132" s="22"/>
      <c r="IE132" s="22"/>
    </row>
    <row r="133" spans="1:239" s="21" customFormat="1" ht="38.25" customHeight="1">
      <c r="A133" s="32">
        <v>121</v>
      </c>
      <c r="B133" s="67" t="s">
        <v>316</v>
      </c>
      <c r="C133" s="57" t="s">
        <v>317</v>
      </c>
      <c r="D133" s="68">
        <v>3</v>
      </c>
      <c r="E133" s="69" t="s">
        <v>160</v>
      </c>
      <c r="F133" s="70">
        <v>211.53</v>
      </c>
      <c r="G133" s="71"/>
      <c r="H133" s="72"/>
      <c r="I133" s="73" t="s">
        <v>40</v>
      </c>
      <c r="J133" s="74">
        <f>IF(I133="Less(-)",-1,1)</f>
        <v>1</v>
      </c>
      <c r="K133" s="75" t="s">
        <v>64</v>
      </c>
      <c r="L133" s="75" t="s">
        <v>7</v>
      </c>
      <c r="M133" s="76"/>
      <c r="N133" s="71"/>
      <c r="O133" s="71"/>
      <c r="P133" s="77"/>
      <c r="Q133" s="71"/>
      <c r="R133" s="71"/>
      <c r="S133" s="77"/>
      <c r="T133" s="78"/>
      <c r="U133" s="78"/>
      <c r="V133" s="78"/>
      <c r="W133" s="78"/>
      <c r="X133" s="78"/>
      <c r="Y133" s="78"/>
      <c r="Z133" s="78"/>
      <c r="AA133" s="78"/>
      <c r="AB133" s="78"/>
      <c r="AC133" s="78"/>
      <c r="AD133" s="78"/>
      <c r="AE133" s="78"/>
      <c r="AF133" s="78"/>
      <c r="AG133" s="78"/>
      <c r="AH133" s="78"/>
      <c r="AI133" s="78"/>
      <c r="AJ133" s="78"/>
      <c r="AK133" s="78"/>
      <c r="AL133" s="78"/>
      <c r="AM133" s="78"/>
      <c r="AN133" s="78"/>
      <c r="AO133" s="78"/>
      <c r="AP133" s="78"/>
      <c r="AQ133" s="78"/>
      <c r="AR133" s="78"/>
      <c r="AS133" s="78"/>
      <c r="AT133" s="78"/>
      <c r="AU133" s="78"/>
      <c r="AV133" s="78"/>
      <c r="AW133" s="78"/>
      <c r="AX133" s="78"/>
      <c r="AY133" s="78"/>
      <c r="AZ133" s="78"/>
      <c r="BA133" s="79">
        <f t="shared" si="5"/>
        <v>634.59</v>
      </c>
      <c r="BB133" s="80">
        <f t="shared" si="6"/>
        <v>634.59</v>
      </c>
      <c r="BC133" s="81" t="str">
        <f>SpellNumber(L133,BB133)</f>
        <v>INR  Six Hundred &amp; Thirty Four  and Paise Fifty Nine Only</v>
      </c>
      <c r="BD133" s="60">
        <v>187</v>
      </c>
      <c r="BE133" s="60">
        <f t="shared" si="7"/>
        <v>211.53</v>
      </c>
      <c r="BF133" s="60"/>
      <c r="IA133" s="22"/>
      <c r="IB133" s="22"/>
      <c r="IC133" s="22"/>
      <c r="ID133" s="22"/>
      <c r="IE133" s="22"/>
    </row>
    <row r="134" spans="1:239" s="21" customFormat="1" ht="56.25" customHeight="1">
      <c r="A134" s="32">
        <v>122</v>
      </c>
      <c r="B134" s="67" t="s">
        <v>318</v>
      </c>
      <c r="C134" s="57" t="s">
        <v>319</v>
      </c>
      <c r="D134" s="68">
        <v>8</v>
      </c>
      <c r="E134" s="69" t="s">
        <v>160</v>
      </c>
      <c r="F134" s="70">
        <v>609.72</v>
      </c>
      <c r="G134" s="71"/>
      <c r="H134" s="72"/>
      <c r="I134" s="73" t="s">
        <v>40</v>
      </c>
      <c r="J134" s="74">
        <f t="shared" si="8"/>
        <v>1</v>
      </c>
      <c r="K134" s="75" t="s">
        <v>64</v>
      </c>
      <c r="L134" s="75" t="s">
        <v>7</v>
      </c>
      <c r="M134" s="76"/>
      <c r="N134" s="71"/>
      <c r="O134" s="71"/>
      <c r="P134" s="77"/>
      <c r="Q134" s="71"/>
      <c r="R134" s="71"/>
      <c r="S134" s="77"/>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9">
        <f t="shared" si="5"/>
        <v>4877.76</v>
      </c>
      <c r="BB134" s="80">
        <f t="shared" si="6"/>
        <v>4877.76</v>
      </c>
      <c r="BC134" s="81" t="str">
        <f t="shared" si="9"/>
        <v>INR  Four Thousand Eight Hundred &amp; Seventy Seven  and Paise Seventy Six Only</v>
      </c>
      <c r="BD134" s="60">
        <v>539</v>
      </c>
      <c r="BE134" s="60">
        <f t="shared" si="7"/>
        <v>609.72</v>
      </c>
      <c r="BF134" s="60"/>
      <c r="IA134" s="22"/>
      <c r="IB134" s="22"/>
      <c r="IC134" s="22"/>
      <c r="ID134" s="22"/>
      <c r="IE134" s="22"/>
    </row>
    <row r="135" spans="1:239" s="21" customFormat="1" ht="60" customHeight="1">
      <c r="A135" s="32">
        <v>123</v>
      </c>
      <c r="B135" s="67" t="s">
        <v>320</v>
      </c>
      <c r="C135" s="57" t="s">
        <v>321</v>
      </c>
      <c r="D135" s="68">
        <v>12</v>
      </c>
      <c r="E135" s="69" t="s">
        <v>160</v>
      </c>
      <c r="F135" s="70">
        <v>921.93</v>
      </c>
      <c r="G135" s="71"/>
      <c r="H135" s="72"/>
      <c r="I135" s="73" t="s">
        <v>40</v>
      </c>
      <c r="J135" s="74">
        <f t="shared" si="8"/>
        <v>1</v>
      </c>
      <c r="K135" s="75" t="s">
        <v>64</v>
      </c>
      <c r="L135" s="75" t="s">
        <v>7</v>
      </c>
      <c r="M135" s="76"/>
      <c r="N135" s="71"/>
      <c r="O135" s="71"/>
      <c r="P135" s="77"/>
      <c r="Q135" s="71"/>
      <c r="R135" s="71"/>
      <c r="S135" s="77"/>
      <c r="T135" s="78"/>
      <c r="U135" s="78"/>
      <c r="V135" s="78"/>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9">
        <f t="shared" si="5"/>
        <v>11063.16</v>
      </c>
      <c r="BB135" s="80">
        <f t="shared" si="6"/>
        <v>11063.16</v>
      </c>
      <c r="BC135" s="81" t="str">
        <f t="shared" si="9"/>
        <v>INR  Eleven Thousand  &amp;Sixty Three  and Paise Sixteen Only</v>
      </c>
      <c r="BD135" s="60">
        <v>815</v>
      </c>
      <c r="BE135" s="60">
        <f t="shared" si="7"/>
        <v>921.93</v>
      </c>
      <c r="BF135" s="60"/>
      <c r="IA135" s="22"/>
      <c r="IB135" s="22"/>
      <c r="IC135" s="22"/>
      <c r="ID135" s="22"/>
      <c r="IE135" s="22"/>
    </row>
    <row r="136" spans="1:239" s="21" customFormat="1" ht="58.5" customHeight="1">
      <c r="A136" s="32">
        <v>124</v>
      </c>
      <c r="B136" s="67" t="s">
        <v>322</v>
      </c>
      <c r="C136" s="57" t="s">
        <v>323</v>
      </c>
      <c r="D136" s="68">
        <v>4</v>
      </c>
      <c r="E136" s="69" t="s">
        <v>160</v>
      </c>
      <c r="F136" s="70">
        <v>1415.13</v>
      </c>
      <c r="G136" s="71"/>
      <c r="H136" s="72"/>
      <c r="I136" s="73" t="s">
        <v>40</v>
      </c>
      <c r="J136" s="74">
        <f t="shared" si="8"/>
        <v>1</v>
      </c>
      <c r="K136" s="75" t="s">
        <v>64</v>
      </c>
      <c r="L136" s="75" t="s">
        <v>7</v>
      </c>
      <c r="M136" s="76"/>
      <c r="N136" s="71"/>
      <c r="O136" s="71"/>
      <c r="P136" s="77"/>
      <c r="Q136" s="71"/>
      <c r="R136" s="71"/>
      <c r="S136" s="77"/>
      <c r="T136" s="78"/>
      <c r="U136" s="78"/>
      <c r="V136" s="78"/>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9">
        <f t="shared" si="5"/>
        <v>5660.52</v>
      </c>
      <c r="BB136" s="80">
        <f t="shared" si="6"/>
        <v>5660.52</v>
      </c>
      <c r="BC136" s="81" t="str">
        <f t="shared" si="9"/>
        <v>INR  Five Thousand Six Hundred &amp; Sixty  and Paise Fifty Two Only</v>
      </c>
      <c r="BD136" s="60">
        <v>1251</v>
      </c>
      <c r="BE136" s="60">
        <f t="shared" si="7"/>
        <v>1415.13</v>
      </c>
      <c r="BF136" s="60"/>
      <c r="IA136" s="22"/>
      <c r="IB136" s="22"/>
      <c r="IC136" s="22"/>
      <c r="ID136" s="22"/>
      <c r="IE136" s="22"/>
    </row>
    <row r="137" spans="1:239" s="21" customFormat="1" ht="45.75" customHeight="1">
      <c r="A137" s="32">
        <v>125</v>
      </c>
      <c r="B137" s="83" t="s">
        <v>324</v>
      </c>
      <c r="C137" s="57" t="s">
        <v>325</v>
      </c>
      <c r="D137" s="68">
        <v>4</v>
      </c>
      <c r="E137" s="69" t="s">
        <v>160</v>
      </c>
      <c r="F137" s="70">
        <v>511.3</v>
      </c>
      <c r="G137" s="71"/>
      <c r="H137" s="72"/>
      <c r="I137" s="73" t="s">
        <v>40</v>
      </c>
      <c r="J137" s="74">
        <f t="shared" si="8"/>
        <v>1</v>
      </c>
      <c r="K137" s="75" t="s">
        <v>64</v>
      </c>
      <c r="L137" s="75" t="s">
        <v>7</v>
      </c>
      <c r="M137" s="76"/>
      <c r="N137" s="71"/>
      <c r="O137" s="71"/>
      <c r="P137" s="77"/>
      <c r="Q137" s="71"/>
      <c r="R137" s="71"/>
      <c r="S137" s="77"/>
      <c r="T137" s="78"/>
      <c r="U137" s="78"/>
      <c r="V137" s="78"/>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9">
        <f t="shared" si="5"/>
        <v>2045.2</v>
      </c>
      <c r="BB137" s="80">
        <f t="shared" si="6"/>
        <v>2045.2</v>
      </c>
      <c r="BC137" s="81" t="str">
        <f t="shared" si="9"/>
        <v>INR  Two Thousand  &amp;Forty Five  and Paise Twenty Only</v>
      </c>
      <c r="BD137" s="60">
        <v>452</v>
      </c>
      <c r="BE137" s="60">
        <f t="shared" si="7"/>
        <v>511.3</v>
      </c>
      <c r="BF137" s="60"/>
      <c r="IA137" s="22"/>
      <c r="IB137" s="22"/>
      <c r="IC137" s="22"/>
      <c r="ID137" s="22"/>
      <c r="IE137" s="22"/>
    </row>
    <row r="138" spans="1:239" s="21" customFormat="1" ht="36.75" customHeight="1">
      <c r="A138" s="32">
        <v>126</v>
      </c>
      <c r="B138" s="67" t="s">
        <v>326</v>
      </c>
      <c r="C138" s="57" t="s">
        <v>327</v>
      </c>
      <c r="D138" s="68">
        <v>6</v>
      </c>
      <c r="E138" s="69" t="s">
        <v>160</v>
      </c>
      <c r="F138" s="70">
        <v>96.15</v>
      </c>
      <c r="G138" s="71"/>
      <c r="H138" s="72"/>
      <c r="I138" s="73" t="s">
        <v>40</v>
      </c>
      <c r="J138" s="74">
        <f>IF(I138="Less(-)",-1,1)</f>
        <v>1</v>
      </c>
      <c r="K138" s="75" t="s">
        <v>64</v>
      </c>
      <c r="L138" s="75" t="s">
        <v>7</v>
      </c>
      <c r="M138" s="76"/>
      <c r="N138" s="71"/>
      <c r="O138" s="71"/>
      <c r="P138" s="77"/>
      <c r="Q138" s="71"/>
      <c r="R138" s="71"/>
      <c r="S138" s="77"/>
      <c r="T138" s="78"/>
      <c r="U138" s="78"/>
      <c r="V138" s="78"/>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9">
        <f t="shared" si="5"/>
        <v>576.9000000000001</v>
      </c>
      <c r="BB138" s="80">
        <f t="shared" si="6"/>
        <v>576.9000000000001</v>
      </c>
      <c r="BC138" s="81" t="str">
        <f>SpellNumber(L138,BB138)</f>
        <v>INR  Five Hundred &amp; Seventy Six  and Paise Ninety Only</v>
      </c>
      <c r="BD138" s="60">
        <v>85</v>
      </c>
      <c r="BE138" s="60">
        <f t="shared" si="7"/>
        <v>96.15</v>
      </c>
      <c r="BF138" s="60"/>
      <c r="IA138" s="22"/>
      <c r="IB138" s="22"/>
      <c r="IC138" s="22"/>
      <c r="ID138" s="22"/>
      <c r="IE138" s="22"/>
    </row>
    <row r="139" spans="1:239" s="21" customFormat="1" ht="42" customHeight="1">
      <c r="A139" s="32">
        <v>127</v>
      </c>
      <c r="B139" s="67" t="s">
        <v>328</v>
      </c>
      <c r="C139" s="57" t="s">
        <v>329</v>
      </c>
      <c r="D139" s="68">
        <v>6</v>
      </c>
      <c r="E139" s="69" t="s">
        <v>160</v>
      </c>
      <c r="F139" s="70">
        <v>115.38</v>
      </c>
      <c r="G139" s="71"/>
      <c r="H139" s="72"/>
      <c r="I139" s="73" t="s">
        <v>40</v>
      </c>
      <c r="J139" s="74">
        <f t="shared" si="8"/>
        <v>1</v>
      </c>
      <c r="K139" s="75" t="s">
        <v>64</v>
      </c>
      <c r="L139" s="75" t="s">
        <v>7</v>
      </c>
      <c r="M139" s="76"/>
      <c r="N139" s="71"/>
      <c r="O139" s="71"/>
      <c r="P139" s="77"/>
      <c r="Q139" s="71"/>
      <c r="R139" s="71"/>
      <c r="S139" s="77"/>
      <c r="T139" s="78"/>
      <c r="U139" s="78"/>
      <c r="V139" s="78"/>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9">
        <f t="shared" si="5"/>
        <v>692.28</v>
      </c>
      <c r="BB139" s="80">
        <f t="shared" si="6"/>
        <v>692.28</v>
      </c>
      <c r="BC139" s="81" t="str">
        <f t="shared" si="9"/>
        <v>INR  Six Hundred &amp; Ninety Two  and Paise Twenty Eight Only</v>
      </c>
      <c r="BD139" s="60">
        <v>102</v>
      </c>
      <c r="BE139" s="60">
        <f t="shared" si="7"/>
        <v>115.38</v>
      </c>
      <c r="BF139" s="60"/>
      <c r="IA139" s="22"/>
      <c r="IB139" s="22"/>
      <c r="IC139" s="22"/>
      <c r="ID139" s="22"/>
      <c r="IE139" s="22"/>
    </row>
    <row r="140" spans="1:239" s="21" customFormat="1" ht="72" customHeight="1">
      <c r="A140" s="32">
        <v>128</v>
      </c>
      <c r="B140" s="67" t="s">
        <v>330</v>
      </c>
      <c r="C140" s="57" t="s">
        <v>331</v>
      </c>
      <c r="D140" s="68">
        <v>1</v>
      </c>
      <c r="E140" s="69" t="s">
        <v>160</v>
      </c>
      <c r="F140" s="70">
        <v>1068.98</v>
      </c>
      <c r="G140" s="71"/>
      <c r="H140" s="72"/>
      <c r="I140" s="73" t="s">
        <v>40</v>
      </c>
      <c r="J140" s="74">
        <f t="shared" si="8"/>
        <v>1</v>
      </c>
      <c r="K140" s="75" t="s">
        <v>64</v>
      </c>
      <c r="L140" s="75" t="s">
        <v>7</v>
      </c>
      <c r="M140" s="76"/>
      <c r="N140" s="71"/>
      <c r="O140" s="71"/>
      <c r="P140" s="77"/>
      <c r="Q140" s="71"/>
      <c r="R140" s="71"/>
      <c r="S140" s="77"/>
      <c r="T140" s="78"/>
      <c r="U140" s="78"/>
      <c r="V140" s="78"/>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9">
        <f t="shared" si="5"/>
        <v>1068.98</v>
      </c>
      <c r="BB140" s="80">
        <f t="shared" si="6"/>
        <v>1068.98</v>
      </c>
      <c r="BC140" s="81" t="str">
        <f t="shared" si="9"/>
        <v>INR  One Thousand  &amp;Sixty Eight  and Paise Ninety Eight Only</v>
      </c>
      <c r="BD140" s="60">
        <v>945</v>
      </c>
      <c r="BE140" s="60">
        <f t="shared" si="7"/>
        <v>1068.98</v>
      </c>
      <c r="BF140" s="60"/>
      <c r="IA140" s="22"/>
      <c r="IB140" s="22"/>
      <c r="IC140" s="22"/>
      <c r="ID140" s="22"/>
      <c r="IE140" s="22"/>
    </row>
    <row r="141" spans="1:239" s="21" customFormat="1" ht="57.75" customHeight="1">
      <c r="A141" s="32">
        <v>129</v>
      </c>
      <c r="B141" s="67" t="s">
        <v>332</v>
      </c>
      <c r="C141" s="57" t="s">
        <v>333</v>
      </c>
      <c r="D141" s="68">
        <v>2</v>
      </c>
      <c r="E141" s="69" t="s">
        <v>160</v>
      </c>
      <c r="F141" s="70">
        <v>1710.37</v>
      </c>
      <c r="G141" s="71"/>
      <c r="H141" s="72"/>
      <c r="I141" s="73" t="s">
        <v>40</v>
      </c>
      <c r="J141" s="74">
        <f t="shared" si="8"/>
        <v>1</v>
      </c>
      <c r="K141" s="75" t="s">
        <v>64</v>
      </c>
      <c r="L141" s="75" t="s">
        <v>7</v>
      </c>
      <c r="M141" s="76"/>
      <c r="N141" s="71"/>
      <c r="O141" s="71"/>
      <c r="P141" s="77"/>
      <c r="Q141" s="71"/>
      <c r="R141" s="71"/>
      <c r="S141" s="77"/>
      <c r="T141" s="78"/>
      <c r="U141" s="78"/>
      <c r="V141" s="78"/>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9">
        <f t="shared" si="5"/>
        <v>3420.74</v>
      </c>
      <c r="BB141" s="80">
        <f t="shared" si="6"/>
        <v>3420.74</v>
      </c>
      <c r="BC141" s="81" t="str">
        <f t="shared" si="9"/>
        <v>INR  Three Thousand Four Hundred &amp; Twenty  and Paise Seventy Four Only</v>
      </c>
      <c r="BD141" s="60">
        <v>1512</v>
      </c>
      <c r="BE141" s="60">
        <f t="shared" si="7"/>
        <v>1710.37</v>
      </c>
      <c r="BF141" s="60"/>
      <c r="IA141" s="22"/>
      <c r="IB141" s="22"/>
      <c r="IC141" s="22"/>
      <c r="ID141" s="22"/>
      <c r="IE141" s="22"/>
    </row>
    <row r="142" spans="1:239" s="21" customFormat="1" ht="45" customHeight="1">
      <c r="A142" s="32">
        <v>130</v>
      </c>
      <c r="B142" s="67" t="s">
        <v>334</v>
      </c>
      <c r="C142" s="57" t="s">
        <v>335</v>
      </c>
      <c r="D142" s="68">
        <v>2</v>
      </c>
      <c r="E142" s="69" t="s">
        <v>160</v>
      </c>
      <c r="F142" s="70">
        <v>1148.17</v>
      </c>
      <c r="G142" s="71"/>
      <c r="H142" s="72"/>
      <c r="I142" s="73" t="s">
        <v>40</v>
      </c>
      <c r="J142" s="74">
        <f t="shared" si="8"/>
        <v>1</v>
      </c>
      <c r="K142" s="75" t="s">
        <v>64</v>
      </c>
      <c r="L142" s="75" t="s">
        <v>7</v>
      </c>
      <c r="M142" s="76"/>
      <c r="N142" s="71"/>
      <c r="O142" s="71"/>
      <c r="P142" s="77"/>
      <c r="Q142" s="71"/>
      <c r="R142" s="71"/>
      <c r="S142" s="77"/>
      <c r="T142" s="78"/>
      <c r="U142" s="78"/>
      <c r="V142" s="78"/>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9">
        <f t="shared" si="5"/>
        <v>2296.34</v>
      </c>
      <c r="BB142" s="80">
        <f t="shared" si="6"/>
        <v>2296.34</v>
      </c>
      <c r="BC142" s="81" t="str">
        <f t="shared" si="9"/>
        <v>INR  Two Thousand Two Hundred &amp; Ninety Six  and Paise Thirty Four Only</v>
      </c>
      <c r="BD142" s="60">
        <v>1015</v>
      </c>
      <c r="BE142" s="60">
        <f t="shared" si="7"/>
        <v>1148.17</v>
      </c>
      <c r="BF142" s="60"/>
      <c r="IA142" s="22"/>
      <c r="IB142" s="22"/>
      <c r="IC142" s="22"/>
      <c r="ID142" s="22"/>
      <c r="IE142" s="22"/>
    </row>
    <row r="143" spans="1:239" s="21" customFormat="1" ht="45" customHeight="1">
      <c r="A143" s="32">
        <v>131</v>
      </c>
      <c r="B143" s="67" t="s">
        <v>336</v>
      </c>
      <c r="C143" s="57" t="s">
        <v>337</v>
      </c>
      <c r="D143" s="68">
        <v>2</v>
      </c>
      <c r="E143" s="69" t="s">
        <v>160</v>
      </c>
      <c r="F143" s="70">
        <v>429.86</v>
      </c>
      <c r="G143" s="71"/>
      <c r="H143" s="72"/>
      <c r="I143" s="73" t="s">
        <v>40</v>
      </c>
      <c r="J143" s="74">
        <f t="shared" si="8"/>
        <v>1</v>
      </c>
      <c r="K143" s="75" t="s">
        <v>64</v>
      </c>
      <c r="L143" s="75" t="s">
        <v>7</v>
      </c>
      <c r="M143" s="76"/>
      <c r="N143" s="71"/>
      <c r="O143" s="71"/>
      <c r="P143" s="77"/>
      <c r="Q143" s="71"/>
      <c r="R143" s="71"/>
      <c r="S143" s="77"/>
      <c r="T143" s="78"/>
      <c r="U143" s="78"/>
      <c r="V143" s="78"/>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9">
        <f aca="true" t="shared" si="10" ref="BA143:BA178">total_amount_ba($B$2,$D$2,D143,F143,J143,K143,M143)</f>
        <v>859.72</v>
      </c>
      <c r="BB143" s="80">
        <f aca="true" t="shared" si="11" ref="BB143:BB178">BA143+SUM(N143:AZ143)</f>
        <v>859.72</v>
      </c>
      <c r="BC143" s="81" t="str">
        <f t="shared" si="9"/>
        <v>INR  Eight Hundred &amp; Fifty Nine  and Paise Seventy Two Only</v>
      </c>
      <c r="BD143" s="60">
        <v>380</v>
      </c>
      <c r="BE143" s="60">
        <f aca="true" t="shared" si="12" ref="BE143:BE150">ROUND(BD143*1.12*1.01,2)</f>
        <v>429.86</v>
      </c>
      <c r="BF143" s="60"/>
      <c r="IA143" s="22"/>
      <c r="IB143" s="22"/>
      <c r="IC143" s="22"/>
      <c r="ID143" s="22"/>
      <c r="IE143" s="22"/>
    </row>
    <row r="144" spans="1:239" s="21" customFormat="1" ht="45.75" customHeight="1">
      <c r="A144" s="32">
        <v>132</v>
      </c>
      <c r="B144" s="67" t="s">
        <v>338</v>
      </c>
      <c r="C144" s="57" t="s">
        <v>339</v>
      </c>
      <c r="D144" s="68">
        <v>1</v>
      </c>
      <c r="E144" s="69" t="s">
        <v>160</v>
      </c>
      <c r="F144" s="70">
        <v>17686.31</v>
      </c>
      <c r="G144" s="71"/>
      <c r="H144" s="72"/>
      <c r="I144" s="73" t="s">
        <v>40</v>
      </c>
      <c r="J144" s="74">
        <f t="shared" si="8"/>
        <v>1</v>
      </c>
      <c r="K144" s="75" t="s">
        <v>64</v>
      </c>
      <c r="L144" s="75" t="s">
        <v>7</v>
      </c>
      <c r="M144" s="76"/>
      <c r="N144" s="71"/>
      <c r="O144" s="71"/>
      <c r="P144" s="77"/>
      <c r="Q144" s="71"/>
      <c r="R144" s="71"/>
      <c r="S144" s="77"/>
      <c r="T144" s="78"/>
      <c r="U144" s="78"/>
      <c r="V144" s="78"/>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9">
        <f t="shared" si="10"/>
        <v>17686.31</v>
      </c>
      <c r="BB144" s="80">
        <f t="shared" si="11"/>
        <v>17686.31</v>
      </c>
      <c r="BC144" s="81" t="str">
        <f t="shared" si="9"/>
        <v>INR  Seventeen Thousand Six Hundred &amp; Eighty Six  and Paise Thirty One Only</v>
      </c>
      <c r="BD144" s="60">
        <v>15635</v>
      </c>
      <c r="BE144" s="60">
        <f t="shared" si="12"/>
        <v>17686.31</v>
      </c>
      <c r="BF144" s="60"/>
      <c r="IA144" s="22"/>
      <c r="IB144" s="22"/>
      <c r="IC144" s="22"/>
      <c r="ID144" s="22"/>
      <c r="IE144" s="22"/>
    </row>
    <row r="145" spans="1:239" s="21" customFormat="1" ht="36" customHeight="1">
      <c r="A145" s="32">
        <v>133</v>
      </c>
      <c r="B145" s="67" t="s">
        <v>340</v>
      </c>
      <c r="C145" s="57" t="s">
        <v>341</v>
      </c>
      <c r="D145" s="68">
        <v>1</v>
      </c>
      <c r="E145" s="69" t="s">
        <v>160</v>
      </c>
      <c r="F145" s="70">
        <v>337.1</v>
      </c>
      <c r="G145" s="71"/>
      <c r="H145" s="72"/>
      <c r="I145" s="73" t="s">
        <v>40</v>
      </c>
      <c r="J145" s="74">
        <f t="shared" si="8"/>
        <v>1</v>
      </c>
      <c r="K145" s="75" t="s">
        <v>64</v>
      </c>
      <c r="L145" s="75" t="s">
        <v>7</v>
      </c>
      <c r="M145" s="76"/>
      <c r="N145" s="71"/>
      <c r="O145" s="71"/>
      <c r="P145" s="77"/>
      <c r="Q145" s="71"/>
      <c r="R145" s="71"/>
      <c r="S145" s="77"/>
      <c r="T145" s="78"/>
      <c r="U145" s="78"/>
      <c r="V145" s="78"/>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9">
        <f t="shared" si="10"/>
        <v>337.1</v>
      </c>
      <c r="BB145" s="80">
        <f t="shared" si="11"/>
        <v>337.1</v>
      </c>
      <c r="BC145" s="81" t="str">
        <f t="shared" si="9"/>
        <v>INR  Three Hundred &amp; Thirty Seven  and Paise Ten Only</v>
      </c>
      <c r="BD145" s="60">
        <v>298</v>
      </c>
      <c r="BE145" s="60">
        <f t="shared" si="12"/>
        <v>337.1</v>
      </c>
      <c r="BF145" s="60"/>
      <c r="IA145" s="22"/>
      <c r="IB145" s="22"/>
      <c r="IC145" s="22"/>
      <c r="ID145" s="22"/>
      <c r="IE145" s="22"/>
    </row>
    <row r="146" spans="1:239" s="21" customFormat="1" ht="43.5" customHeight="1">
      <c r="A146" s="32">
        <v>134</v>
      </c>
      <c r="B146" s="67" t="s">
        <v>342</v>
      </c>
      <c r="C146" s="57" t="s">
        <v>343</v>
      </c>
      <c r="D146" s="68">
        <v>47.025</v>
      </c>
      <c r="E146" s="69" t="s">
        <v>344</v>
      </c>
      <c r="F146" s="70">
        <v>364.25</v>
      </c>
      <c r="G146" s="71"/>
      <c r="H146" s="72"/>
      <c r="I146" s="73" t="s">
        <v>40</v>
      </c>
      <c r="J146" s="74">
        <f t="shared" si="8"/>
        <v>1</v>
      </c>
      <c r="K146" s="75" t="s">
        <v>64</v>
      </c>
      <c r="L146" s="75" t="s">
        <v>7</v>
      </c>
      <c r="M146" s="76"/>
      <c r="N146" s="71"/>
      <c r="O146" s="71"/>
      <c r="P146" s="77"/>
      <c r="Q146" s="71"/>
      <c r="R146" s="71"/>
      <c r="S146" s="77"/>
      <c r="T146" s="78"/>
      <c r="U146" s="78"/>
      <c r="V146" s="78"/>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9">
        <f t="shared" si="10"/>
        <v>17128.85625</v>
      </c>
      <c r="BB146" s="80">
        <f t="shared" si="11"/>
        <v>17128.85625</v>
      </c>
      <c r="BC146" s="81" t="str">
        <f t="shared" si="9"/>
        <v>INR  Seventeen Thousand One Hundred &amp; Twenty Eight  and Paise Eighty Six Only</v>
      </c>
      <c r="BD146" s="60">
        <v>322</v>
      </c>
      <c r="BE146" s="60">
        <f t="shared" si="12"/>
        <v>364.25</v>
      </c>
      <c r="BF146" s="60"/>
      <c r="IA146" s="22"/>
      <c r="IB146" s="22"/>
      <c r="IC146" s="22"/>
      <c r="ID146" s="22"/>
      <c r="IE146" s="22"/>
    </row>
    <row r="147" spans="1:239" s="21" customFormat="1" ht="44.25" customHeight="1">
      <c r="A147" s="32">
        <v>135</v>
      </c>
      <c r="B147" s="67" t="s">
        <v>345</v>
      </c>
      <c r="C147" s="57" t="s">
        <v>346</v>
      </c>
      <c r="D147" s="68">
        <v>5.96</v>
      </c>
      <c r="E147" s="69" t="s">
        <v>191</v>
      </c>
      <c r="F147" s="70">
        <v>5437.68</v>
      </c>
      <c r="G147" s="71"/>
      <c r="H147" s="72"/>
      <c r="I147" s="73" t="s">
        <v>40</v>
      </c>
      <c r="J147" s="74">
        <f aca="true" t="shared" si="13" ref="J147:J177">IF(I147="Less(-)",-1,1)</f>
        <v>1</v>
      </c>
      <c r="K147" s="75" t="s">
        <v>64</v>
      </c>
      <c r="L147" s="75" t="s">
        <v>7</v>
      </c>
      <c r="M147" s="76"/>
      <c r="N147" s="71"/>
      <c r="O147" s="71"/>
      <c r="P147" s="77"/>
      <c r="Q147" s="71"/>
      <c r="R147" s="71"/>
      <c r="S147" s="77"/>
      <c r="T147" s="78"/>
      <c r="U147" s="78"/>
      <c r="V147" s="78"/>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9">
        <f t="shared" si="10"/>
        <v>32408.5728</v>
      </c>
      <c r="BB147" s="80">
        <f t="shared" si="11"/>
        <v>32408.5728</v>
      </c>
      <c r="BC147" s="81" t="str">
        <f aca="true" t="shared" si="14" ref="BC147:BC177">SpellNumber(L147,BB147)</f>
        <v>INR  Thirty Two Thousand Four Hundred &amp; Eight  and Paise Fifty Seven Only</v>
      </c>
      <c r="BD147" s="60">
        <v>4807</v>
      </c>
      <c r="BE147" s="60">
        <f t="shared" si="12"/>
        <v>5437.68</v>
      </c>
      <c r="BF147" s="60"/>
      <c r="IA147" s="22"/>
      <c r="IB147" s="22"/>
      <c r="IC147" s="22"/>
      <c r="ID147" s="22"/>
      <c r="IE147" s="22"/>
    </row>
    <row r="148" spans="1:239" s="21" customFormat="1" ht="33" customHeight="1">
      <c r="A148" s="32">
        <v>136</v>
      </c>
      <c r="B148" s="67" t="s">
        <v>347</v>
      </c>
      <c r="C148" s="57" t="s">
        <v>348</v>
      </c>
      <c r="D148" s="68">
        <v>6.89</v>
      </c>
      <c r="E148" s="69" t="s">
        <v>191</v>
      </c>
      <c r="F148" s="70">
        <v>5850.57</v>
      </c>
      <c r="G148" s="71"/>
      <c r="H148" s="72"/>
      <c r="I148" s="73" t="s">
        <v>40</v>
      </c>
      <c r="J148" s="74">
        <f t="shared" si="13"/>
        <v>1</v>
      </c>
      <c r="K148" s="75" t="s">
        <v>64</v>
      </c>
      <c r="L148" s="75" t="s">
        <v>7</v>
      </c>
      <c r="M148" s="76"/>
      <c r="N148" s="71"/>
      <c r="O148" s="71"/>
      <c r="P148" s="77"/>
      <c r="Q148" s="71"/>
      <c r="R148" s="71"/>
      <c r="S148" s="77"/>
      <c r="T148" s="78"/>
      <c r="U148" s="78"/>
      <c r="V148" s="78"/>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9">
        <f t="shared" si="10"/>
        <v>40310.427299999996</v>
      </c>
      <c r="BB148" s="80">
        <f t="shared" si="11"/>
        <v>40310.427299999996</v>
      </c>
      <c r="BC148" s="81" t="str">
        <f t="shared" si="14"/>
        <v>INR  Forty Thousand Three Hundred &amp; Ten  and Paise Forty Three Only</v>
      </c>
      <c r="BD148" s="60">
        <v>5172</v>
      </c>
      <c r="BE148" s="60">
        <f t="shared" si="12"/>
        <v>5850.57</v>
      </c>
      <c r="BF148" s="60"/>
      <c r="IA148" s="22"/>
      <c r="IB148" s="22"/>
      <c r="IC148" s="22"/>
      <c r="ID148" s="22"/>
      <c r="IE148" s="22"/>
    </row>
    <row r="149" spans="1:239" s="21" customFormat="1" ht="178.5" customHeight="1">
      <c r="A149" s="32">
        <v>137</v>
      </c>
      <c r="B149" s="67" t="s">
        <v>349</v>
      </c>
      <c r="C149" s="57" t="s">
        <v>350</v>
      </c>
      <c r="D149" s="68">
        <v>40</v>
      </c>
      <c r="E149" s="69" t="s">
        <v>158</v>
      </c>
      <c r="F149" s="70">
        <v>1264.68</v>
      </c>
      <c r="G149" s="71"/>
      <c r="H149" s="72"/>
      <c r="I149" s="73" t="s">
        <v>40</v>
      </c>
      <c r="J149" s="74">
        <f t="shared" si="13"/>
        <v>1</v>
      </c>
      <c r="K149" s="75" t="s">
        <v>64</v>
      </c>
      <c r="L149" s="75" t="s">
        <v>7</v>
      </c>
      <c r="M149" s="76"/>
      <c r="N149" s="71"/>
      <c r="O149" s="71"/>
      <c r="P149" s="77"/>
      <c r="Q149" s="71"/>
      <c r="R149" s="71"/>
      <c r="S149" s="77"/>
      <c r="T149" s="78"/>
      <c r="U149" s="78"/>
      <c r="V149" s="78"/>
      <c r="W149" s="78"/>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c r="AY149" s="78"/>
      <c r="AZ149" s="78"/>
      <c r="BA149" s="79">
        <f t="shared" si="10"/>
        <v>50587.200000000004</v>
      </c>
      <c r="BB149" s="80">
        <f t="shared" si="11"/>
        <v>50587.200000000004</v>
      </c>
      <c r="BC149" s="81" t="str">
        <f t="shared" si="14"/>
        <v>INR  Fifty Thousand Five Hundred &amp; Eighty Seven  and Paise Twenty Only</v>
      </c>
      <c r="BD149" s="60">
        <v>1118</v>
      </c>
      <c r="BE149" s="60">
        <f t="shared" si="12"/>
        <v>1264.68</v>
      </c>
      <c r="BF149" s="60"/>
      <c r="IA149" s="22"/>
      <c r="IB149" s="22"/>
      <c r="IC149" s="22"/>
      <c r="ID149" s="22"/>
      <c r="IE149" s="22"/>
    </row>
    <row r="150" spans="1:239" s="21" customFormat="1" ht="84" customHeight="1">
      <c r="A150" s="32">
        <v>138</v>
      </c>
      <c r="B150" s="67" t="s">
        <v>351</v>
      </c>
      <c r="C150" s="57" t="s">
        <v>352</v>
      </c>
      <c r="D150" s="68">
        <v>20</v>
      </c>
      <c r="E150" s="69" t="s">
        <v>161</v>
      </c>
      <c r="F150" s="70">
        <v>461.53</v>
      </c>
      <c r="G150" s="71"/>
      <c r="H150" s="72"/>
      <c r="I150" s="73" t="s">
        <v>40</v>
      </c>
      <c r="J150" s="74">
        <f t="shared" si="13"/>
        <v>1</v>
      </c>
      <c r="K150" s="75" t="s">
        <v>64</v>
      </c>
      <c r="L150" s="75" t="s">
        <v>7</v>
      </c>
      <c r="M150" s="76"/>
      <c r="N150" s="71"/>
      <c r="O150" s="71"/>
      <c r="P150" s="77"/>
      <c r="Q150" s="71"/>
      <c r="R150" s="71"/>
      <c r="S150" s="77"/>
      <c r="T150" s="78"/>
      <c r="U150" s="78"/>
      <c r="V150" s="78"/>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9">
        <f t="shared" si="10"/>
        <v>9230.599999999999</v>
      </c>
      <c r="BB150" s="80">
        <f t="shared" si="11"/>
        <v>9230.599999999999</v>
      </c>
      <c r="BC150" s="81" t="str">
        <f t="shared" si="14"/>
        <v>INR  Nine Thousand Two Hundred &amp; Thirty  and Paise Sixty Only</v>
      </c>
      <c r="BD150" s="60">
        <v>408</v>
      </c>
      <c r="BE150" s="60">
        <f t="shared" si="12"/>
        <v>461.53</v>
      </c>
      <c r="BF150" s="60"/>
      <c r="IA150" s="22"/>
      <c r="IB150" s="22"/>
      <c r="IC150" s="22"/>
      <c r="ID150" s="22"/>
      <c r="IE150" s="22"/>
    </row>
    <row r="151" spans="1:239" s="21" customFormat="1" ht="66.75" customHeight="1">
      <c r="A151" s="32">
        <v>139</v>
      </c>
      <c r="B151" s="84" t="s">
        <v>353</v>
      </c>
      <c r="C151" s="57" t="s">
        <v>354</v>
      </c>
      <c r="D151" s="68">
        <v>1</v>
      </c>
      <c r="E151" s="69" t="s">
        <v>162</v>
      </c>
      <c r="F151" s="70">
        <v>1015.37</v>
      </c>
      <c r="G151" s="71"/>
      <c r="H151" s="72"/>
      <c r="I151" s="73" t="s">
        <v>40</v>
      </c>
      <c r="J151" s="74">
        <f t="shared" si="13"/>
        <v>1</v>
      </c>
      <c r="K151" s="75" t="s">
        <v>64</v>
      </c>
      <c r="L151" s="75" t="s">
        <v>7</v>
      </c>
      <c r="M151" s="76"/>
      <c r="N151" s="71"/>
      <c r="O151" s="71"/>
      <c r="P151" s="77"/>
      <c r="Q151" s="71"/>
      <c r="R151" s="71"/>
      <c r="S151" s="77"/>
      <c r="T151" s="78"/>
      <c r="U151" s="78"/>
      <c r="V151" s="78"/>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9">
        <f t="shared" si="10"/>
        <v>1015.37</v>
      </c>
      <c r="BB151" s="80">
        <f t="shared" si="11"/>
        <v>1015.37</v>
      </c>
      <c r="BC151" s="81" t="str">
        <f t="shared" si="14"/>
        <v>INR  One Thousand  &amp;Fifteen  and Paise Thirty Seven Only</v>
      </c>
      <c r="BD151" s="60">
        <v>816</v>
      </c>
      <c r="BE151" s="60">
        <f>ROUND(BD151*1.1*1.12*1.01,2)</f>
        <v>1015.37</v>
      </c>
      <c r="BF151" s="60"/>
      <c r="IA151" s="22"/>
      <c r="IB151" s="22"/>
      <c r="IC151" s="22"/>
      <c r="ID151" s="22"/>
      <c r="IE151" s="22"/>
    </row>
    <row r="152" spans="1:239" s="21" customFormat="1" ht="111" customHeight="1">
      <c r="A152" s="32">
        <v>140</v>
      </c>
      <c r="B152" s="67" t="s">
        <v>355</v>
      </c>
      <c r="C152" s="57" t="s">
        <v>356</v>
      </c>
      <c r="D152" s="68">
        <v>2</v>
      </c>
      <c r="E152" s="69" t="s">
        <v>162</v>
      </c>
      <c r="F152" s="70">
        <v>5460.08</v>
      </c>
      <c r="G152" s="71"/>
      <c r="H152" s="72"/>
      <c r="I152" s="73" t="s">
        <v>40</v>
      </c>
      <c r="J152" s="74">
        <f t="shared" si="13"/>
        <v>1</v>
      </c>
      <c r="K152" s="75" t="s">
        <v>64</v>
      </c>
      <c r="L152" s="75" t="s">
        <v>7</v>
      </c>
      <c r="M152" s="76"/>
      <c r="N152" s="71"/>
      <c r="O152" s="71"/>
      <c r="P152" s="77"/>
      <c r="Q152" s="71"/>
      <c r="R152" s="71"/>
      <c r="S152" s="77"/>
      <c r="T152" s="78"/>
      <c r="U152" s="78"/>
      <c r="V152" s="78"/>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9">
        <f t="shared" si="10"/>
        <v>10920.16</v>
      </c>
      <c r="BB152" s="80">
        <f t="shared" si="11"/>
        <v>10920.16</v>
      </c>
      <c r="BC152" s="81" t="str">
        <f t="shared" si="14"/>
        <v>INR  Ten Thousand Nine Hundred &amp; Twenty  and Paise Sixteen Only</v>
      </c>
      <c r="BD152" s="60">
        <v>4388</v>
      </c>
      <c r="BE152" s="60">
        <f aca="true" t="shared" si="15" ref="BE152:BE170">ROUND(BD152*1.1*1.12*1.01,2)</f>
        <v>5460.08</v>
      </c>
      <c r="BF152" s="60"/>
      <c r="IA152" s="22"/>
      <c r="IB152" s="22"/>
      <c r="IC152" s="22"/>
      <c r="ID152" s="22"/>
      <c r="IE152" s="22"/>
    </row>
    <row r="153" spans="1:239" s="21" customFormat="1" ht="66.75" customHeight="1">
      <c r="A153" s="32">
        <v>141</v>
      </c>
      <c r="B153" s="67" t="s">
        <v>357</v>
      </c>
      <c r="C153" s="57" t="s">
        <v>358</v>
      </c>
      <c r="D153" s="68">
        <v>4</v>
      </c>
      <c r="E153" s="69" t="s">
        <v>161</v>
      </c>
      <c r="F153" s="70">
        <v>176.69</v>
      </c>
      <c r="G153" s="71"/>
      <c r="H153" s="72"/>
      <c r="I153" s="73" t="s">
        <v>40</v>
      </c>
      <c r="J153" s="74">
        <f t="shared" si="13"/>
        <v>1</v>
      </c>
      <c r="K153" s="75" t="s">
        <v>64</v>
      </c>
      <c r="L153" s="75" t="s">
        <v>7</v>
      </c>
      <c r="M153" s="76"/>
      <c r="N153" s="71"/>
      <c r="O153" s="71"/>
      <c r="P153" s="77"/>
      <c r="Q153" s="71"/>
      <c r="R153" s="71"/>
      <c r="S153" s="77"/>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9">
        <f t="shared" si="10"/>
        <v>706.76</v>
      </c>
      <c r="BB153" s="80">
        <f t="shared" si="11"/>
        <v>706.76</v>
      </c>
      <c r="BC153" s="81" t="str">
        <f t="shared" si="14"/>
        <v>INR  Seven Hundred &amp; Six  and Paise Seventy Six Only</v>
      </c>
      <c r="BD153" s="60">
        <v>142</v>
      </c>
      <c r="BE153" s="60">
        <f t="shared" si="15"/>
        <v>176.69</v>
      </c>
      <c r="BF153" s="60"/>
      <c r="IA153" s="22"/>
      <c r="IB153" s="22"/>
      <c r="IC153" s="22"/>
      <c r="ID153" s="22"/>
      <c r="IE153" s="22"/>
    </row>
    <row r="154" spans="1:239" s="21" customFormat="1" ht="43.5" customHeight="1">
      <c r="A154" s="32">
        <v>142</v>
      </c>
      <c r="B154" s="67" t="s">
        <v>359</v>
      </c>
      <c r="C154" s="57" t="s">
        <v>360</v>
      </c>
      <c r="D154" s="68">
        <v>3</v>
      </c>
      <c r="E154" s="69" t="s">
        <v>162</v>
      </c>
      <c r="F154" s="70">
        <v>148.07</v>
      </c>
      <c r="G154" s="71"/>
      <c r="H154" s="72"/>
      <c r="I154" s="73" t="s">
        <v>40</v>
      </c>
      <c r="J154" s="74">
        <f t="shared" si="13"/>
        <v>1</v>
      </c>
      <c r="K154" s="75" t="s">
        <v>64</v>
      </c>
      <c r="L154" s="75" t="s">
        <v>7</v>
      </c>
      <c r="M154" s="76"/>
      <c r="N154" s="71"/>
      <c r="O154" s="71"/>
      <c r="P154" s="77"/>
      <c r="Q154" s="71"/>
      <c r="R154" s="71"/>
      <c r="S154" s="77"/>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9">
        <f t="shared" si="10"/>
        <v>444.21</v>
      </c>
      <c r="BB154" s="80">
        <f t="shared" si="11"/>
        <v>444.21</v>
      </c>
      <c r="BC154" s="81" t="str">
        <f t="shared" si="14"/>
        <v>INR  Four Hundred &amp; Forty Four  and Paise Twenty One Only</v>
      </c>
      <c r="BD154" s="60">
        <v>119</v>
      </c>
      <c r="BE154" s="60">
        <f t="shared" si="15"/>
        <v>148.07</v>
      </c>
      <c r="BF154" s="60"/>
      <c r="IA154" s="22"/>
      <c r="IB154" s="22"/>
      <c r="IC154" s="22"/>
      <c r="ID154" s="22"/>
      <c r="IE154" s="22"/>
    </row>
    <row r="155" spans="1:239" s="21" customFormat="1" ht="31.5" customHeight="1">
      <c r="A155" s="32">
        <v>143</v>
      </c>
      <c r="B155" s="67" t="s">
        <v>361</v>
      </c>
      <c r="C155" s="57" t="s">
        <v>362</v>
      </c>
      <c r="D155" s="68">
        <v>1</v>
      </c>
      <c r="E155" s="69" t="s">
        <v>162</v>
      </c>
      <c r="F155" s="70">
        <v>55.99</v>
      </c>
      <c r="G155" s="71"/>
      <c r="H155" s="72"/>
      <c r="I155" s="73" t="s">
        <v>40</v>
      </c>
      <c r="J155" s="74">
        <f t="shared" si="13"/>
        <v>1</v>
      </c>
      <c r="K155" s="75" t="s">
        <v>64</v>
      </c>
      <c r="L155" s="75" t="s">
        <v>7</v>
      </c>
      <c r="M155" s="76"/>
      <c r="N155" s="71"/>
      <c r="O155" s="71"/>
      <c r="P155" s="77"/>
      <c r="Q155" s="71"/>
      <c r="R155" s="71"/>
      <c r="S155" s="77"/>
      <c r="T155" s="78"/>
      <c r="U155" s="78"/>
      <c r="V155" s="78"/>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9">
        <f t="shared" si="10"/>
        <v>55.99</v>
      </c>
      <c r="BB155" s="80">
        <f t="shared" si="11"/>
        <v>55.99</v>
      </c>
      <c r="BC155" s="81" t="str">
        <f t="shared" si="14"/>
        <v>INR  Fifty Five and Paise Ninety Nine Only</v>
      </c>
      <c r="BD155" s="60">
        <v>45</v>
      </c>
      <c r="BE155" s="60">
        <f t="shared" si="15"/>
        <v>55.99</v>
      </c>
      <c r="BF155" s="60"/>
      <c r="IA155" s="22"/>
      <c r="IB155" s="22"/>
      <c r="IC155" s="22"/>
      <c r="ID155" s="22"/>
      <c r="IE155" s="22"/>
    </row>
    <row r="156" spans="1:239" s="21" customFormat="1" ht="57.75" customHeight="1">
      <c r="A156" s="32">
        <v>144</v>
      </c>
      <c r="B156" s="67" t="s">
        <v>363</v>
      </c>
      <c r="C156" s="57" t="s">
        <v>364</v>
      </c>
      <c r="D156" s="68">
        <v>125</v>
      </c>
      <c r="E156" s="69" t="s">
        <v>161</v>
      </c>
      <c r="F156" s="70">
        <v>138.12</v>
      </c>
      <c r="G156" s="71"/>
      <c r="H156" s="72"/>
      <c r="I156" s="73" t="s">
        <v>40</v>
      </c>
      <c r="J156" s="74">
        <f t="shared" si="13"/>
        <v>1</v>
      </c>
      <c r="K156" s="75" t="s">
        <v>64</v>
      </c>
      <c r="L156" s="75" t="s">
        <v>7</v>
      </c>
      <c r="M156" s="76"/>
      <c r="N156" s="71"/>
      <c r="O156" s="71"/>
      <c r="P156" s="77"/>
      <c r="Q156" s="71"/>
      <c r="R156" s="71"/>
      <c r="S156" s="77"/>
      <c r="T156" s="78"/>
      <c r="U156" s="78"/>
      <c r="V156" s="78"/>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9">
        <f t="shared" si="10"/>
        <v>17265</v>
      </c>
      <c r="BB156" s="80">
        <f t="shared" si="11"/>
        <v>17265</v>
      </c>
      <c r="BC156" s="81" t="str">
        <f t="shared" si="14"/>
        <v>INR  Seventeen Thousand Two Hundred &amp; Sixty Five  Only</v>
      </c>
      <c r="BD156" s="60">
        <v>111</v>
      </c>
      <c r="BE156" s="60">
        <f t="shared" si="15"/>
        <v>138.12</v>
      </c>
      <c r="BF156" s="60"/>
      <c r="IA156" s="22"/>
      <c r="IB156" s="22"/>
      <c r="IC156" s="22"/>
      <c r="ID156" s="22"/>
      <c r="IE156" s="22"/>
    </row>
    <row r="157" spans="1:239" s="21" customFormat="1" ht="57.75" customHeight="1">
      <c r="A157" s="32">
        <v>145</v>
      </c>
      <c r="B157" s="67" t="s">
        <v>365</v>
      </c>
      <c r="C157" s="57" t="s">
        <v>366</v>
      </c>
      <c r="D157" s="68">
        <v>20</v>
      </c>
      <c r="E157" s="69" t="s">
        <v>161</v>
      </c>
      <c r="F157" s="70">
        <v>251.35</v>
      </c>
      <c r="G157" s="71"/>
      <c r="H157" s="72"/>
      <c r="I157" s="73" t="s">
        <v>40</v>
      </c>
      <c r="J157" s="74">
        <f t="shared" si="13"/>
        <v>1</v>
      </c>
      <c r="K157" s="75" t="s">
        <v>64</v>
      </c>
      <c r="L157" s="75" t="s">
        <v>7</v>
      </c>
      <c r="M157" s="76"/>
      <c r="N157" s="71"/>
      <c r="O157" s="71"/>
      <c r="P157" s="77"/>
      <c r="Q157" s="71"/>
      <c r="R157" s="71"/>
      <c r="S157" s="77"/>
      <c r="T157" s="78"/>
      <c r="U157" s="78"/>
      <c r="V157" s="78"/>
      <c r="W157" s="78"/>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9">
        <f t="shared" si="10"/>
        <v>5027</v>
      </c>
      <c r="BB157" s="80">
        <f t="shared" si="11"/>
        <v>5027</v>
      </c>
      <c r="BC157" s="81" t="str">
        <f t="shared" si="14"/>
        <v>INR  Five Thousand  &amp;Twenty Seven  Only</v>
      </c>
      <c r="BD157" s="60">
        <v>202</v>
      </c>
      <c r="BE157" s="60">
        <f t="shared" si="15"/>
        <v>251.35</v>
      </c>
      <c r="BF157" s="60"/>
      <c r="IA157" s="22"/>
      <c r="IB157" s="22"/>
      <c r="IC157" s="22"/>
      <c r="ID157" s="22"/>
      <c r="IE157" s="22"/>
    </row>
    <row r="158" spans="1:239" s="21" customFormat="1" ht="61.5" customHeight="1">
      <c r="A158" s="32">
        <v>146</v>
      </c>
      <c r="B158" s="67" t="s">
        <v>188</v>
      </c>
      <c r="C158" s="57" t="s">
        <v>367</v>
      </c>
      <c r="D158" s="68">
        <v>80</v>
      </c>
      <c r="E158" s="69" t="s">
        <v>161</v>
      </c>
      <c r="F158" s="70">
        <v>126.92</v>
      </c>
      <c r="G158" s="71"/>
      <c r="H158" s="72"/>
      <c r="I158" s="73" t="s">
        <v>40</v>
      </c>
      <c r="J158" s="74">
        <f t="shared" si="13"/>
        <v>1</v>
      </c>
      <c r="K158" s="75" t="s">
        <v>64</v>
      </c>
      <c r="L158" s="75" t="s">
        <v>7</v>
      </c>
      <c r="M158" s="76"/>
      <c r="N158" s="71"/>
      <c r="O158" s="71"/>
      <c r="P158" s="77"/>
      <c r="Q158" s="71"/>
      <c r="R158" s="71"/>
      <c r="S158" s="77"/>
      <c r="T158" s="78"/>
      <c r="U158" s="78"/>
      <c r="V158" s="78"/>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9">
        <f t="shared" si="10"/>
        <v>10153.6</v>
      </c>
      <c r="BB158" s="80">
        <f t="shared" si="11"/>
        <v>10153.6</v>
      </c>
      <c r="BC158" s="81" t="str">
        <f t="shared" si="14"/>
        <v>INR  Ten Thousand One Hundred &amp; Fifty Three  and Paise Sixty Only</v>
      </c>
      <c r="BD158" s="60">
        <v>102</v>
      </c>
      <c r="BE158" s="60">
        <f t="shared" si="15"/>
        <v>126.92</v>
      </c>
      <c r="BF158" s="60"/>
      <c r="IA158" s="22"/>
      <c r="IB158" s="22"/>
      <c r="IC158" s="22"/>
      <c r="ID158" s="22"/>
      <c r="IE158" s="22"/>
    </row>
    <row r="159" spans="1:239" s="21" customFormat="1" ht="165.75" customHeight="1">
      <c r="A159" s="32">
        <v>147</v>
      </c>
      <c r="B159" s="67" t="s">
        <v>368</v>
      </c>
      <c r="C159" s="57" t="s">
        <v>369</v>
      </c>
      <c r="D159" s="68">
        <v>55</v>
      </c>
      <c r="E159" s="69" t="s">
        <v>164</v>
      </c>
      <c r="F159" s="70">
        <v>970.57</v>
      </c>
      <c r="G159" s="71"/>
      <c r="H159" s="72"/>
      <c r="I159" s="73" t="s">
        <v>40</v>
      </c>
      <c r="J159" s="74">
        <f t="shared" si="13"/>
        <v>1</v>
      </c>
      <c r="K159" s="75" t="s">
        <v>64</v>
      </c>
      <c r="L159" s="75" t="s">
        <v>7</v>
      </c>
      <c r="M159" s="76"/>
      <c r="N159" s="71"/>
      <c r="O159" s="71"/>
      <c r="P159" s="77"/>
      <c r="Q159" s="71"/>
      <c r="R159" s="71"/>
      <c r="S159" s="77"/>
      <c r="T159" s="78"/>
      <c r="U159" s="78"/>
      <c r="V159" s="78"/>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9">
        <f t="shared" si="10"/>
        <v>53381.350000000006</v>
      </c>
      <c r="BB159" s="80">
        <f t="shared" si="11"/>
        <v>53381.350000000006</v>
      </c>
      <c r="BC159" s="81" t="str">
        <f t="shared" si="14"/>
        <v>INR  Fifty Three Thousand Three Hundred &amp; Eighty One  and Paise Thirty Five Only</v>
      </c>
      <c r="BD159" s="60">
        <v>780</v>
      </c>
      <c r="BE159" s="60">
        <f t="shared" si="15"/>
        <v>970.57</v>
      </c>
      <c r="BF159" s="60"/>
      <c r="IA159" s="22"/>
      <c r="IB159" s="22"/>
      <c r="IC159" s="22"/>
      <c r="ID159" s="22"/>
      <c r="IE159" s="22"/>
    </row>
    <row r="160" spans="1:239" s="21" customFormat="1" ht="62.25" customHeight="1">
      <c r="A160" s="32">
        <v>148</v>
      </c>
      <c r="B160" s="67" t="s">
        <v>370</v>
      </c>
      <c r="C160" s="57" t="s">
        <v>371</v>
      </c>
      <c r="D160" s="68">
        <v>12</v>
      </c>
      <c r="E160" s="69" t="s">
        <v>164</v>
      </c>
      <c r="F160" s="70">
        <v>980.52</v>
      </c>
      <c r="G160" s="71"/>
      <c r="H160" s="72"/>
      <c r="I160" s="73" t="s">
        <v>40</v>
      </c>
      <c r="J160" s="74">
        <f t="shared" si="13"/>
        <v>1</v>
      </c>
      <c r="K160" s="75" t="s">
        <v>64</v>
      </c>
      <c r="L160" s="75" t="s">
        <v>7</v>
      </c>
      <c r="M160" s="76"/>
      <c r="N160" s="71"/>
      <c r="O160" s="71"/>
      <c r="P160" s="77"/>
      <c r="Q160" s="71"/>
      <c r="R160" s="71"/>
      <c r="S160" s="77"/>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9">
        <f t="shared" si="10"/>
        <v>11766.24</v>
      </c>
      <c r="BB160" s="80">
        <f t="shared" si="11"/>
        <v>11766.24</v>
      </c>
      <c r="BC160" s="81" t="str">
        <f t="shared" si="14"/>
        <v>INR  Eleven Thousand Seven Hundred &amp; Sixty Six  and Paise Twenty Four Only</v>
      </c>
      <c r="BD160" s="60">
        <v>788</v>
      </c>
      <c r="BE160" s="60">
        <f t="shared" si="15"/>
        <v>980.52</v>
      </c>
      <c r="BF160" s="60"/>
      <c r="IA160" s="22"/>
      <c r="IB160" s="22"/>
      <c r="IC160" s="22"/>
      <c r="ID160" s="22"/>
      <c r="IE160" s="22"/>
    </row>
    <row r="161" spans="1:239" s="21" customFormat="1" ht="84" customHeight="1">
      <c r="A161" s="32">
        <v>149</v>
      </c>
      <c r="B161" s="67" t="s">
        <v>372</v>
      </c>
      <c r="C161" s="57" t="s">
        <v>373</v>
      </c>
      <c r="D161" s="68">
        <v>5</v>
      </c>
      <c r="E161" s="69" t="s">
        <v>164</v>
      </c>
      <c r="F161" s="70">
        <v>980.52</v>
      </c>
      <c r="G161" s="71"/>
      <c r="H161" s="72"/>
      <c r="I161" s="73" t="s">
        <v>40</v>
      </c>
      <c r="J161" s="74">
        <f t="shared" si="13"/>
        <v>1</v>
      </c>
      <c r="K161" s="75" t="s">
        <v>64</v>
      </c>
      <c r="L161" s="75" t="s">
        <v>7</v>
      </c>
      <c r="M161" s="76"/>
      <c r="N161" s="71"/>
      <c r="O161" s="71"/>
      <c r="P161" s="77"/>
      <c r="Q161" s="71"/>
      <c r="R161" s="71"/>
      <c r="S161" s="77"/>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9">
        <f t="shared" si="10"/>
        <v>4902.6</v>
      </c>
      <c r="BB161" s="80">
        <f t="shared" si="11"/>
        <v>4902.6</v>
      </c>
      <c r="BC161" s="81" t="str">
        <f t="shared" si="14"/>
        <v>INR  Four Thousand Nine Hundred &amp; Two  and Paise Sixty Only</v>
      </c>
      <c r="BD161" s="60">
        <v>788</v>
      </c>
      <c r="BE161" s="60">
        <f t="shared" si="15"/>
        <v>980.52</v>
      </c>
      <c r="BF161" s="60"/>
      <c r="IA161" s="22"/>
      <c r="IB161" s="22"/>
      <c r="IC161" s="22"/>
      <c r="ID161" s="22"/>
      <c r="IE161" s="22"/>
    </row>
    <row r="162" spans="1:239" s="21" customFormat="1" ht="85.5" customHeight="1">
      <c r="A162" s="32">
        <v>150</v>
      </c>
      <c r="B162" s="67" t="s">
        <v>374</v>
      </c>
      <c r="C162" s="57" t="s">
        <v>375</v>
      </c>
      <c r="D162" s="68">
        <v>8</v>
      </c>
      <c r="E162" s="69" t="s">
        <v>162</v>
      </c>
      <c r="F162" s="70">
        <v>2025.75</v>
      </c>
      <c r="G162" s="71"/>
      <c r="H162" s="72"/>
      <c r="I162" s="73" t="s">
        <v>40</v>
      </c>
      <c r="J162" s="74">
        <f t="shared" si="13"/>
        <v>1</v>
      </c>
      <c r="K162" s="75" t="s">
        <v>64</v>
      </c>
      <c r="L162" s="75" t="s">
        <v>7</v>
      </c>
      <c r="M162" s="76"/>
      <c r="N162" s="71"/>
      <c r="O162" s="71"/>
      <c r="P162" s="77"/>
      <c r="Q162" s="71"/>
      <c r="R162" s="71"/>
      <c r="S162" s="77"/>
      <c r="T162" s="78"/>
      <c r="U162" s="78"/>
      <c r="V162" s="78"/>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9">
        <f t="shared" si="10"/>
        <v>16206</v>
      </c>
      <c r="BB162" s="80">
        <f t="shared" si="11"/>
        <v>16206</v>
      </c>
      <c r="BC162" s="81" t="str">
        <f t="shared" si="14"/>
        <v>INR  Sixteen Thousand Two Hundred &amp; Six  Only</v>
      </c>
      <c r="BD162" s="60">
        <v>1628</v>
      </c>
      <c r="BE162" s="60">
        <f t="shared" si="15"/>
        <v>2025.75</v>
      </c>
      <c r="BF162" s="60"/>
      <c r="IA162" s="22"/>
      <c r="IB162" s="22"/>
      <c r="IC162" s="22"/>
      <c r="ID162" s="22"/>
      <c r="IE162" s="22"/>
    </row>
    <row r="163" spans="1:239" s="21" customFormat="1" ht="85.5" customHeight="1">
      <c r="A163" s="32">
        <v>151</v>
      </c>
      <c r="B163" s="67" t="s">
        <v>376</v>
      </c>
      <c r="C163" s="57" t="s">
        <v>377</v>
      </c>
      <c r="D163" s="68">
        <v>8</v>
      </c>
      <c r="E163" s="69" t="s">
        <v>162</v>
      </c>
      <c r="F163" s="70">
        <v>567.41</v>
      </c>
      <c r="G163" s="71"/>
      <c r="H163" s="72"/>
      <c r="I163" s="73" t="s">
        <v>40</v>
      </c>
      <c r="J163" s="74">
        <f t="shared" si="13"/>
        <v>1</v>
      </c>
      <c r="K163" s="75" t="s">
        <v>64</v>
      </c>
      <c r="L163" s="75" t="s">
        <v>7</v>
      </c>
      <c r="M163" s="76"/>
      <c r="N163" s="71"/>
      <c r="O163" s="71"/>
      <c r="P163" s="77"/>
      <c r="Q163" s="71"/>
      <c r="R163" s="71"/>
      <c r="S163" s="77"/>
      <c r="T163" s="78"/>
      <c r="U163" s="78"/>
      <c r="V163" s="78"/>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9">
        <f t="shared" si="10"/>
        <v>4539.28</v>
      </c>
      <c r="BB163" s="80">
        <f t="shared" si="11"/>
        <v>4539.28</v>
      </c>
      <c r="BC163" s="81" t="str">
        <f t="shared" si="14"/>
        <v>INR  Four Thousand Five Hundred &amp; Thirty Nine  and Paise Twenty Eight Only</v>
      </c>
      <c r="BD163" s="60">
        <v>456</v>
      </c>
      <c r="BE163" s="60">
        <f t="shared" si="15"/>
        <v>567.41</v>
      </c>
      <c r="BF163" s="60"/>
      <c r="IA163" s="22"/>
      <c r="IB163" s="22"/>
      <c r="IC163" s="22"/>
      <c r="ID163" s="22"/>
      <c r="IE163" s="22"/>
    </row>
    <row r="164" spans="1:239" s="21" customFormat="1" ht="57" customHeight="1">
      <c r="A164" s="32">
        <v>152</v>
      </c>
      <c r="B164" s="83" t="s">
        <v>378</v>
      </c>
      <c r="C164" s="57" t="s">
        <v>379</v>
      </c>
      <c r="D164" s="68">
        <v>1</v>
      </c>
      <c r="E164" s="69" t="s">
        <v>162</v>
      </c>
      <c r="F164" s="70">
        <v>1896.34</v>
      </c>
      <c r="G164" s="71"/>
      <c r="H164" s="72"/>
      <c r="I164" s="73" t="s">
        <v>40</v>
      </c>
      <c r="J164" s="74">
        <f>IF(I164="Less(-)",-1,1)</f>
        <v>1</v>
      </c>
      <c r="K164" s="75" t="s">
        <v>64</v>
      </c>
      <c r="L164" s="75" t="s">
        <v>7</v>
      </c>
      <c r="M164" s="76"/>
      <c r="N164" s="71"/>
      <c r="O164" s="71"/>
      <c r="P164" s="77"/>
      <c r="Q164" s="71"/>
      <c r="R164" s="71"/>
      <c r="S164" s="77"/>
      <c r="T164" s="78"/>
      <c r="U164" s="78"/>
      <c r="V164" s="78"/>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9">
        <f t="shared" si="10"/>
        <v>1896.34</v>
      </c>
      <c r="BB164" s="80">
        <f t="shared" si="11"/>
        <v>1896.34</v>
      </c>
      <c r="BC164" s="81" t="str">
        <f>SpellNumber(L164,BB164)</f>
        <v>INR  One Thousand Eight Hundred &amp; Ninety Six  and Paise Thirty Four Only</v>
      </c>
      <c r="BD164" s="60">
        <v>1524</v>
      </c>
      <c r="BE164" s="60">
        <f t="shared" si="15"/>
        <v>1896.34</v>
      </c>
      <c r="BF164" s="60"/>
      <c r="IA164" s="22"/>
      <c r="IB164" s="22"/>
      <c r="IC164" s="22"/>
      <c r="ID164" s="22"/>
      <c r="IE164" s="22"/>
    </row>
    <row r="165" spans="1:239" s="21" customFormat="1" ht="59.25" customHeight="1">
      <c r="A165" s="32">
        <v>153</v>
      </c>
      <c r="B165" s="67" t="s">
        <v>380</v>
      </c>
      <c r="C165" s="57" t="s">
        <v>381</v>
      </c>
      <c r="D165" s="68">
        <v>1</v>
      </c>
      <c r="E165" s="69" t="s">
        <v>161</v>
      </c>
      <c r="F165" s="70">
        <v>194.11</v>
      </c>
      <c r="G165" s="71"/>
      <c r="H165" s="72"/>
      <c r="I165" s="73" t="s">
        <v>40</v>
      </c>
      <c r="J165" s="74">
        <f t="shared" si="13"/>
        <v>1</v>
      </c>
      <c r="K165" s="75" t="s">
        <v>64</v>
      </c>
      <c r="L165" s="75" t="s">
        <v>7</v>
      </c>
      <c r="M165" s="76"/>
      <c r="N165" s="71"/>
      <c r="O165" s="71"/>
      <c r="P165" s="77"/>
      <c r="Q165" s="71"/>
      <c r="R165" s="71"/>
      <c r="S165" s="77"/>
      <c r="T165" s="78"/>
      <c r="U165" s="78"/>
      <c r="V165" s="78"/>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9">
        <f t="shared" si="10"/>
        <v>194.11</v>
      </c>
      <c r="BB165" s="80">
        <f t="shared" si="11"/>
        <v>194.11</v>
      </c>
      <c r="BC165" s="81" t="str">
        <f t="shared" si="14"/>
        <v>INR  One Hundred &amp; Ninety Four  and Paise Eleven Only</v>
      </c>
      <c r="BD165" s="60">
        <v>156</v>
      </c>
      <c r="BE165" s="60">
        <f t="shared" si="15"/>
        <v>194.11</v>
      </c>
      <c r="BF165" s="60"/>
      <c r="IA165" s="22"/>
      <c r="IB165" s="22"/>
      <c r="IC165" s="22"/>
      <c r="ID165" s="22"/>
      <c r="IE165" s="22"/>
    </row>
    <row r="166" spans="1:239" s="21" customFormat="1" ht="84" customHeight="1">
      <c r="A166" s="32">
        <v>154</v>
      </c>
      <c r="B166" s="67" t="s">
        <v>382</v>
      </c>
      <c r="C166" s="57" t="s">
        <v>383</v>
      </c>
      <c r="D166" s="68">
        <v>10</v>
      </c>
      <c r="E166" s="69" t="s">
        <v>161</v>
      </c>
      <c r="F166" s="70">
        <v>22.4</v>
      </c>
      <c r="G166" s="71"/>
      <c r="H166" s="72"/>
      <c r="I166" s="73" t="s">
        <v>40</v>
      </c>
      <c r="J166" s="74">
        <f t="shared" si="13"/>
        <v>1</v>
      </c>
      <c r="K166" s="75" t="s">
        <v>64</v>
      </c>
      <c r="L166" s="75" t="s">
        <v>7</v>
      </c>
      <c r="M166" s="76"/>
      <c r="N166" s="71"/>
      <c r="O166" s="71"/>
      <c r="P166" s="77"/>
      <c r="Q166" s="71"/>
      <c r="R166" s="71"/>
      <c r="S166" s="77"/>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9">
        <f t="shared" si="10"/>
        <v>224</v>
      </c>
      <c r="BB166" s="80">
        <f t="shared" si="11"/>
        <v>224</v>
      </c>
      <c r="BC166" s="81" t="str">
        <f t="shared" si="14"/>
        <v>INR  Two Hundred &amp; Twenty Four  Only</v>
      </c>
      <c r="BD166" s="60">
        <v>18</v>
      </c>
      <c r="BE166" s="60">
        <f t="shared" si="15"/>
        <v>22.4</v>
      </c>
      <c r="BF166" s="60"/>
      <c r="IA166" s="22"/>
      <c r="IB166" s="22"/>
      <c r="IC166" s="22"/>
      <c r="ID166" s="22"/>
      <c r="IE166" s="22"/>
    </row>
    <row r="167" spans="1:239" s="21" customFormat="1" ht="35.25" customHeight="1">
      <c r="A167" s="32">
        <v>155</v>
      </c>
      <c r="B167" s="67" t="s">
        <v>384</v>
      </c>
      <c r="C167" s="57" t="s">
        <v>385</v>
      </c>
      <c r="D167" s="68">
        <v>6</v>
      </c>
      <c r="E167" s="69" t="s">
        <v>162</v>
      </c>
      <c r="F167" s="70">
        <v>38.57</v>
      </c>
      <c r="G167" s="71"/>
      <c r="H167" s="72"/>
      <c r="I167" s="73" t="s">
        <v>40</v>
      </c>
      <c r="J167" s="74">
        <f t="shared" si="13"/>
        <v>1</v>
      </c>
      <c r="K167" s="75" t="s">
        <v>64</v>
      </c>
      <c r="L167" s="75" t="s">
        <v>7</v>
      </c>
      <c r="M167" s="76"/>
      <c r="N167" s="71"/>
      <c r="O167" s="71"/>
      <c r="P167" s="77"/>
      <c r="Q167" s="71"/>
      <c r="R167" s="71"/>
      <c r="S167" s="77"/>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9">
        <f t="shared" si="10"/>
        <v>231.42000000000002</v>
      </c>
      <c r="BB167" s="80">
        <f t="shared" si="11"/>
        <v>231.42000000000002</v>
      </c>
      <c r="BC167" s="81" t="str">
        <f t="shared" si="14"/>
        <v>INR  Two Hundred &amp; Thirty One  and Paise Forty Two Only</v>
      </c>
      <c r="BD167" s="60">
        <v>31</v>
      </c>
      <c r="BE167" s="60">
        <f t="shared" si="15"/>
        <v>38.57</v>
      </c>
      <c r="BF167" s="60"/>
      <c r="IA167" s="22"/>
      <c r="IB167" s="22"/>
      <c r="IC167" s="22"/>
      <c r="ID167" s="22"/>
      <c r="IE167" s="22"/>
    </row>
    <row r="168" spans="1:239" s="21" customFormat="1" ht="123.75" customHeight="1">
      <c r="A168" s="32">
        <v>156</v>
      </c>
      <c r="B168" s="67" t="s">
        <v>386</v>
      </c>
      <c r="C168" s="57" t="s">
        <v>387</v>
      </c>
      <c r="D168" s="68">
        <v>6</v>
      </c>
      <c r="E168" s="69" t="s">
        <v>160</v>
      </c>
      <c r="F168" s="70">
        <v>898.4</v>
      </c>
      <c r="G168" s="71"/>
      <c r="H168" s="72"/>
      <c r="I168" s="73" t="s">
        <v>40</v>
      </c>
      <c r="J168" s="74">
        <f t="shared" si="13"/>
        <v>1</v>
      </c>
      <c r="K168" s="75" t="s">
        <v>64</v>
      </c>
      <c r="L168" s="75" t="s">
        <v>7</v>
      </c>
      <c r="M168" s="76"/>
      <c r="N168" s="71"/>
      <c r="O168" s="71"/>
      <c r="P168" s="77"/>
      <c r="Q168" s="71"/>
      <c r="R168" s="71"/>
      <c r="S168" s="77"/>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9">
        <f t="shared" si="10"/>
        <v>5390.4</v>
      </c>
      <c r="BB168" s="80">
        <f t="shared" si="11"/>
        <v>5390.4</v>
      </c>
      <c r="BC168" s="81" t="str">
        <f t="shared" si="14"/>
        <v>INR  Five Thousand Three Hundred &amp; Ninety  and Paise Forty Only</v>
      </c>
      <c r="BD168" s="60">
        <v>722</v>
      </c>
      <c r="BE168" s="60">
        <f t="shared" si="15"/>
        <v>898.4</v>
      </c>
      <c r="BF168" s="60"/>
      <c r="IA168" s="22"/>
      <c r="IB168" s="22"/>
      <c r="IC168" s="22"/>
      <c r="ID168" s="22"/>
      <c r="IE168" s="22"/>
    </row>
    <row r="169" spans="1:239" s="21" customFormat="1" ht="126" customHeight="1">
      <c r="A169" s="32">
        <v>157</v>
      </c>
      <c r="B169" s="67" t="s">
        <v>388</v>
      </c>
      <c r="C169" s="57" t="s">
        <v>389</v>
      </c>
      <c r="D169" s="68">
        <v>7</v>
      </c>
      <c r="E169" s="69" t="s">
        <v>162</v>
      </c>
      <c r="F169" s="70">
        <v>619.67</v>
      </c>
      <c r="G169" s="71"/>
      <c r="H169" s="72"/>
      <c r="I169" s="73" t="s">
        <v>40</v>
      </c>
      <c r="J169" s="74">
        <f t="shared" si="13"/>
        <v>1</v>
      </c>
      <c r="K169" s="75" t="s">
        <v>64</v>
      </c>
      <c r="L169" s="75" t="s">
        <v>7</v>
      </c>
      <c r="M169" s="76"/>
      <c r="N169" s="71"/>
      <c r="O169" s="71"/>
      <c r="P169" s="77"/>
      <c r="Q169" s="71"/>
      <c r="R169" s="71"/>
      <c r="S169" s="77"/>
      <c r="T169" s="78"/>
      <c r="U169" s="78"/>
      <c r="V169" s="78"/>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9">
        <f t="shared" si="10"/>
        <v>4337.69</v>
      </c>
      <c r="BB169" s="80">
        <f t="shared" si="11"/>
        <v>4337.69</v>
      </c>
      <c r="BC169" s="81" t="str">
        <f t="shared" si="14"/>
        <v>INR  Four Thousand Three Hundred &amp; Thirty Seven  and Paise Sixty Nine Only</v>
      </c>
      <c r="BD169" s="60">
        <v>498</v>
      </c>
      <c r="BE169" s="60">
        <f t="shared" si="15"/>
        <v>619.67</v>
      </c>
      <c r="BF169" s="60"/>
      <c r="IA169" s="22"/>
      <c r="IB169" s="22"/>
      <c r="IC169" s="22"/>
      <c r="ID169" s="22"/>
      <c r="IE169" s="22"/>
    </row>
    <row r="170" spans="1:239" s="21" customFormat="1" ht="33.75" customHeight="1">
      <c r="A170" s="32">
        <v>158</v>
      </c>
      <c r="B170" s="67" t="s">
        <v>390</v>
      </c>
      <c r="C170" s="57" t="s">
        <v>391</v>
      </c>
      <c r="D170" s="68">
        <v>3</v>
      </c>
      <c r="E170" s="69" t="s">
        <v>162</v>
      </c>
      <c r="F170" s="70">
        <v>83.37</v>
      </c>
      <c r="G170" s="71"/>
      <c r="H170" s="72"/>
      <c r="I170" s="73" t="s">
        <v>40</v>
      </c>
      <c r="J170" s="74">
        <f t="shared" si="13"/>
        <v>1</v>
      </c>
      <c r="K170" s="75" t="s">
        <v>64</v>
      </c>
      <c r="L170" s="75" t="s">
        <v>7</v>
      </c>
      <c r="M170" s="76"/>
      <c r="N170" s="71"/>
      <c r="O170" s="71"/>
      <c r="P170" s="77"/>
      <c r="Q170" s="71"/>
      <c r="R170" s="71"/>
      <c r="S170" s="77"/>
      <c r="T170" s="78"/>
      <c r="U170" s="78"/>
      <c r="V170" s="78"/>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9">
        <f t="shared" si="10"/>
        <v>250.11</v>
      </c>
      <c r="BB170" s="80">
        <f t="shared" si="11"/>
        <v>250.11</v>
      </c>
      <c r="BC170" s="81" t="str">
        <f t="shared" si="14"/>
        <v>INR  Two Hundred &amp; Fifty  and Paise Eleven Only</v>
      </c>
      <c r="BD170" s="60">
        <v>67</v>
      </c>
      <c r="BE170" s="60">
        <f t="shared" si="15"/>
        <v>83.37</v>
      </c>
      <c r="BF170" s="60"/>
      <c r="IA170" s="22"/>
      <c r="IB170" s="22"/>
      <c r="IC170" s="22"/>
      <c r="ID170" s="22"/>
      <c r="IE170" s="22"/>
    </row>
    <row r="171" spans="1:239" s="21" customFormat="1" ht="72.75" customHeight="1">
      <c r="A171" s="32">
        <v>159</v>
      </c>
      <c r="B171" s="84" t="s">
        <v>392</v>
      </c>
      <c r="C171" s="57" t="s">
        <v>393</v>
      </c>
      <c r="D171" s="68">
        <v>25</v>
      </c>
      <c r="E171" s="69" t="s">
        <v>162</v>
      </c>
      <c r="F171" s="70">
        <v>831.23</v>
      </c>
      <c r="G171" s="71"/>
      <c r="H171" s="72"/>
      <c r="I171" s="73" t="s">
        <v>40</v>
      </c>
      <c r="J171" s="74">
        <f t="shared" si="13"/>
        <v>1</v>
      </c>
      <c r="K171" s="75" t="s">
        <v>64</v>
      </c>
      <c r="L171" s="75" t="s">
        <v>7</v>
      </c>
      <c r="M171" s="76"/>
      <c r="N171" s="71"/>
      <c r="O171" s="71"/>
      <c r="P171" s="77"/>
      <c r="Q171" s="71"/>
      <c r="R171" s="71"/>
      <c r="S171" s="77"/>
      <c r="T171" s="78"/>
      <c r="U171" s="78"/>
      <c r="V171" s="78"/>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9">
        <f t="shared" si="10"/>
        <v>20780.75</v>
      </c>
      <c r="BB171" s="80">
        <f t="shared" si="11"/>
        <v>20780.75</v>
      </c>
      <c r="BC171" s="81" t="str">
        <f t="shared" si="14"/>
        <v>INR  Twenty Thousand Seven Hundred &amp; Eighty  and Paise Seventy Five Only</v>
      </c>
      <c r="BD171" s="60">
        <v>823</v>
      </c>
      <c r="BE171" s="60">
        <f>ROUND(BD171*1.01,2)</f>
        <v>831.23</v>
      </c>
      <c r="BF171" s="60"/>
      <c r="IA171" s="22"/>
      <c r="IB171" s="22"/>
      <c r="IC171" s="22"/>
      <c r="ID171" s="22"/>
      <c r="IE171" s="22"/>
    </row>
    <row r="172" spans="1:239" s="21" customFormat="1" ht="38.25" customHeight="1">
      <c r="A172" s="32">
        <v>160</v>
      </c>
      <c r="B172" s="67" t="s">
        <v>394</v>
      </c>
      <c r="C172" s="57" t="s">
        <v>395</v>
      </c>
      <c r="D172" s="68">
        <v>6</v>
      </c>
      <c r="E172" s="69" t="s">
        <v>162</v>
      </c>
      <c r="F172" s="70">
        <v>4790.43</v>
      </c>
      <c r="G172" s="71"/>
      <c r="H172" s="72"/>
      <c r="I172" s="73" t="s">
        <v>40</v>
      </c>
      <c r="J172" s="74">
        <f>IF(I172="Less(-)",-1,1)</f>
        <v>1</v>
      </c>
      <c r="K172" s="75" t="s">
        <v>64</v>
      </c>
      <c r="L172" s="75" t="s">
        <v>7</v>
      </c>
      <c r="M172" s="76"/>
      <c r="N172" s="71"/>
      <c r="O172" s="71"/>
      <c r="P172" s="77"/>
      <c r="Q172" s="71"/>
      <c r="R172" s="71"/>
      <c r="S172" s="77"/>
      <c r="T172" s="78"/>
      <c r="U172" s="78"/>
      <c r="V172" s="78"/>
      <c r="W172" s="78"/>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79">
        <f t="shared" si="10"/>
        <v>28742.58</v>
      </c>
      <c r="BB172" s="80">
        <f t="shared" si="11"/>
        <v>28742.58</v>
      </c>
      <c r="BC172" s="81"/>
      <c r="BD172" s="60">
        <v>4743</v>
      </c>
      <c r="BE172" s="60">
        <f aca="true" t="shared" si="16" ref="BE172:BE178">ROUND(BD172*1.01,2)</f>
        <v>4790.43</v>
      </c>
      <c r="BF172" s="60"/>
      <c r="IA172" s="22"/>
      <c r="IB172" s="22"/>
      <c r="IC172" s="22"/>
      <c r="ID172" s="22"/>
      <c r="IE172" s="22"/>
    </row>
    <row r="173" spans="1:239" s="21" customFormat="1" ht="46.5" customHeight="1">
      <c r="A173" s="32">
        <v>161</v>
      </c>
      <c r="B173" s="67" t="s">
        <v>396</v>
      </c>
      <c r="C173" s="57" t="s">
        <v>397</v>
      </c>
      <c r="D173" s="68">
        <v>8</v>
      </c>
      <c r="E173" s="69" t="s">
        <v>162</v>
      </c>
      <c r="F173" s="70">
        <v>858.5</v>
      </c>
      <c r="G173" s="71"/>
      <c r="H173" s="72"/>
      <c r="I173" s="73" t="s">
        <v>40</v>
      </c>
      <c r="J173" s="74">
        <f t="shared" si="13"/>
        <v>1</v>
      </c>
      <c r="K173" s="75" t="s">
        <v>64</v>
      </c>
      <c r="L173" s="75" t="s">
        <v>7</v>
      </c>
      <c r="M173" s="76"/>
      <c r="N173" s="71"/>
      <c r="O173" s="71"/>
      <c r="P173" s="77"/>
      <c r="Q173" s="71"/>
      <c r="R173" s="71"/>
      <c r="S173" s="77"/>
      <c r="T173" s="78"/>
      <c r="U173" s="78"/>
      <c r="V173" s="78"/>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9">
        <f t="shared" si="10"/>
        <v>6868</v>
      </c>
      <c r="BB173" s="80">
        <f t="shared" si="11"/>
        <v>6868</v>
      </c>
      <c r="BC173" s="81" t="str">
        <f t="shared" si="14"/>
        <v>INR  Six Thousand Eight Hundred &amp; Sixty Eight  Only</v>
      </c>
      <c r="BD173" s="60">
        <v>850</v>
      </c>
      <c r="BE173" s="60">
        <f t="shared" si="16"/>
        <v>858.5</v>
      </c>
      <c r="BF173" s="60"/>
      <c r="IA173" s="22"/>
      <c r="IB173" s="22"/>
      <c r="IC173" s="22"/>
      <c r="ID173" s="22"/>
      <c r="IE173" s="22"/>
    </row>
    <row r="174" spans="1:239" s="21" customFormat="1" ht="42.75" customHeight="1">
      <c r="A174" s="32">
        <v>162</v>
      </c>
      <c r="B174" s="67" t="s">
        <v>398</v>
      </c>
      <c r="C174" s="57" t="s">
        <v>399</v>
      </c>
      <c r="D174" s="68">
        <v>10</v>
      </c>
      <c r="E174" s="69" t="s">
        <v>162</v>
      </c>
      <c r="F174" s="70">
        <v>2240.18</v>
      </c>
      <c r="G174" s="71"/>
      <c r="H174" s="72"/>
      <c r="I174" s="73" t="s">
        <v>40</v>
      </c>
      <c r="J174" s="74">
        <f t="shared" si="13"/>
        <v>1</v>
      </c>
      <c r="K174" s="75" t="s">
        <v>64</v>
      </c>
      <c r="L174" s="75" t="s">
        <v>7</v>
      </c>
      <c r="M174" s="76"/>
      <c r="N174" s="71"/>
      <c r="O174" s="71"/>
      <c r="P174" s="77"/>
      <c r="Q174" s="71"/>
      <c r="R174" s="71"/>
      <c r="S174" s="77"/>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9">
        <f t="shared" si="10"/>
        <v>22401.8</v>
      </c>
      <c r="BB174" s="80">
        <f t="shared" si="11"/>
        <v>22401.8</v>
      </c>
      <c r="BC174" s="81" t="str">
        <f t="shared" si="14"/>
        <v>INR  Twenty Two Thousand Four Hundred &amp; One  and Paise Eighty Only</v>
      </c>
      <c r="BD174" s="60">
        <v>2218</v>
      </c>
      <c r="BE174" s="60">
        <f t="shared" si="16"/>
        <v>2240.18</v>
      </c>
      <c r="BF174" s="60"/>
      <c r="IA174" s="22"/>
      <c r="IB174" s="22"/>
      <c r="IC174" s="22"/>
      <c r="ID174" s="22"/>
      <c r="IE174" s="22"/>
    </row>
    <row r="175" spans="1:239" s="21" customFormat="1" ht="43.5" customHeight="1">
      <c r="A175" s="32">
        <v>163</v>
      </c>
      <c r="B175" s="67" t="s">
        <v>400</v>
      </c>
      <c r="C175" s="57" t="s">
        <v>401</v>
      </c>
      <c r="D175" s="68">
        <v>10</v>
      </c>
      <c r="E175" s="69" t="s">
        <v>402</v>
      </c>
      <c r="F175" s="70">
        <v>471.67</v>
      </c>
      <c r="G175" s="71"/>
      <c r="H175" s="72"/>
      <c r="I175" s="73" t="s">
        <v>40</v>
      </c>
      <c r="J175" s="74">
        <f>IF(I175="Less(-)",-1,1)</f>
        <v>1</v>
      </c>
      <c r="K175" s="75" t="s">
        <v>64</v>
      </c>
      <c r="L175" s="75" t="s">
        <v>7</v>
      </c>
      <c r="M175" s="76"/>
      <c r="N175" s="71"/>
      <c r="O175" s="71"/>
      <c r="P175" s="77"/>
      <c r="Q175" s="71"/>
      <c r="R175" s="71"/>
      <c r="S175" s="77"/>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9">
        <f t="shared" si="10"/>
        <v>4716.7</v>
      </c>
      <c r="BB175" s="80">
        <f t="shared" si="11"/>
        <v>4716.7</v>
      </c>
      <c r="BC175" s="81" t="str">
        <f>SpellNumber(L175,BB175)</f>
        <v>INR  Four Thousand Seven Hundred &amp; Sixteen  and Paise Seventy Only</v>
      </c>
      <c r="BD175" s="60">
        <v>467</v>
      </c>
      <c r="BE175" s="60">
        <f t="shared" si="16"/>
        <v>471.67</v>
      </c>
      <c r="BF175" s="60"/>
      <c r="IA175" s="22"/>
      <c r="IB175" s="22"/>
      <c r="IC175" s="22"/>
      <c r="ID175" s="22"/>
      <c r="IE175" s="22"/>
    </row>
    <row r="176" spans="1:239" s="21" customFormat="1" ht="43.5" customHeight="1">
      <c r="A176" s="32">
        <v>164</v>
      </c>
      <c r="B176" s="67" t="s">
        <v>403</v>
      </c>
      <c r="C176" s="57" t="s">
        <v>404</v>
      </c>
      <c r="D176" s="68">
        <v>2</v>
      </c>
      <c r="E176" s="69" t="s">
        <v>162</v>
      </c>
      <c r="F176" s="70">
        <v>3514.8</v>
      </c>
      <c r="G176" s="71"/>
      <c r="H176" s="72"/>
      <c r="I176" s="73" t="s">
        <v>40</v>
      </c>
      <c r="J176" s="74">
        <f t="shared" si="13"/>
        <v>1</v>
      </c>
      <c r="K176" s="75" t="s">
        <v>64</v>
      </c>
      <c r="L176" s="75" t="s">
        <v>7</v>
      </c>
      <c r="M176" s="76"/>
      <c r="N176" s="71"/>
      <c r="O176" s="71"/>
      <c r="P176" s="77"/>
      <c r="Q176" s="71"/>
      <c r="R176" s="71"/>
      <c r="S176" s="77"/>
      <c r="T176" s="78"/>
      <c r="U176" s="78"/>
      <c r="V176" s="78"/>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9">
        <f t="shared" si="10"/>
        <v>7029.6</v>
      </c>
      <c r="BB176" s="80">
        <f t="shared" si="11"/>
        <v>7029.6</v>
      </c>
      <c r="BC176" s="81" t="str">
        <f t="shared" si="14"/>
        <v>INR  Seven Thousand  &amp;Twenty Nine  and Paise Sixty Only</v>
      </c>
      <c r="BD176" s="60">
        <v>3480</v>
      </c>
      <c r="BE176" s="60">
        <f t="shared" si="16"/>
        <v>3514.8</v>
      </c>
      <c r="BF176" s="60"/>
      <c r="IA176" s="22"/>
      <c r="IB176" s="22"/>
      <c r="IC176" s="22"/>
      <c r="ID176" s="22"/>
      <c r="IE176" s="22"/>
    </row>
    <row r="177" spans="1:239" s="21" customFormat="1" ht="85.5" customHeight="1">
      <c r="A177" s="32">
        <v>165</v>
      </c>
      <c r="B177" s="67" t="s">
        <v>405</v>
      </c>
      <c r="C177" s="57" t="s">
        <v>406</v>
      </c>
      <c r="D177" s="68">
        <v>3</v>
      </c>
      <c r="E177" s="69" t="s">
        <v>163</v>
      </c>
      <c r="F177" s="70">
        <v>38176.99</v>
      </c>
      <c r="G177" s="71"/>
      <c r="H177" s="72"/>
      <c r="I177" s="73" t="s">
        <v>40</v>
      </c>
      <c r="J177" s="74">
        <f t="shared" si="13"/>
        <v>1</v>
      </c>
      <c r="K177" s="75" t="s">
        <v>64</v>
      </c>
      <c r="L177" s="75" t="s">
        <v>7</v>
      </c>
      <c r="M177" s="76"/>
      <c r="N177" s="71"/>
      <c r="O177" s="71"/>
      <c r="P177" s="77"/>
      <c r="Q177" s="71"/>
      <c r="R177" s="71"/>
      <c r="S177" s="77"/>
      <c r="T177" s="78"/>
      <c r="U177" s="78"/>
      <c r="V177" s="78"/>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9">
        <f t="shared" si="10"/>
        <v>114530.97</v>
      </c>
      <c r="BB177" s="80">
        <f t="shared" si="11"/>
        <v>114530.97</v>
      </c>
      <c r="BC177" s="81" t="str">
        <f t="shared" si="14"/>
        <v>INR  One Lakh Fourteen Thousand Five Hundred &amp; Thirty  and Paise Ninety Seven Only</v>
      </c>
      <c r="BD177" s="60">
        <v>37799</v>
      </c>
      <c r="BE177" s="60">
        <f t="shared" si="16"/>
        <v>38176.99</v>
      </c>
      <c r="BF177" s="60"/>
      <c r="IA177" s="22"/>
      <c r="IB177" s="22"/>
      <c r="IC177" s="22"/>
      <c r="ID177" s="22"/>
      <c r="IE177" s="22"/>
    </row>
    <row r="178" spans="1:239" s="21" customFormat="1" ht="73.5" customHeight="1">
      <c r="A178" s="32">
        <v>166</v>
      </c>
      <c r="B178" s="67" t="s">
        <v>407</v>
      </c>
      <c r="C178" s="57" t="s">
        <v>408</v>
      </c>
      <c r="D178" s="68">
        <v>3</v>
      </c>
      <c r="E178" s="69" t="s">
        <v>163</v>
      </c>
      <c r="F178" s="70">
        <v>2272.5</v>
      </c>
      <c r="G178" s="71"/>
      <c r="H178" s="72"/>
      <c r="I178" s="73" t="s">
        <v>40</v>
      </c>
      <c r="J178" s="74">
        <f>IF(I178="Less(-)",-1,1)</f>
        <v>1</v>
      </c>
      <c r="K178" s="75" t="s">
        <v>64</v>
      </c>
      <c r="L178" s="75" t="s">
        <v>7</v>
      </c>
      <c r="M178" s="76"/>
      <c r="N178" s="71"/>
      <c r="O178" s="71"/>
      <c r="P178" s="77"/>
      <c r="Q178" s="71"/>
      <c r="R178" s="71"/>
      <c r="S178" s="77"/>
      <c r="T178" s="78"/>
      <c r="U178" s="78"/>
      <c r="V178" s="78"/>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9">
        <f t="shared" si="10"/>
        <v>6817.5</v>
      </c>
      <c r="BB178" s="80">
        <f t="shared" si="11"/>
        <v>6817.5</v>
      </c>
      <c r="BC178" s="81" t="str">
        <f>SpellNumber(L178,BB178)</f>
        <v>INR  Six Thousand Eight Hundred &amp; Seventeen  and Paise Fifty Only</v>
      </c>
      <c r="BD178" s="60">
        <v>2250</v>
      </c>
      <c r="BE178" s="60">
        <f t="shared" si="16"/>
        <v>2272.5</v>
      </c>
      <c r="BF178" s="60"/>
      <c r="IA178" s="22"/>
      <c r="IB178" s="22"/>
      <c r="IC178" s="22"/>
      <c r="ID178" s="22"/>
      <c r="IE178" s="22"/>
    </row>
    <row r="179" spans="1:56" ht="28.5">
      <c r="A179" s="40" t="s">
        <v>62</v>
      </c>
      <c r="B179" s="41"/>
      <c r="C179" s="42"/>
      <c r="D179" s="43"/>
      <c r="E179" s="43"/>
      <c r="F179" s="43"/>
      <c r="G179" s="43"/>
      <c r="H179" s="44"/>
      <c r="I179" s="44"/>
      <c r="J179" s="44"/>
      <c r="K179" s="44"/>
      <c r="L179" s="45"/>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58">
        <f>SUM(BA13:BA178)</f>
        <v>2300879.467310001</v>
      </c>
      <c r="BB179" s="58">
        <f>SUM(BB13:BB178)</f>
        <v>2300879.467310001</v>
      </c>
      <c r="BC179" s="39" t="str">
        <f>SpellNumber($E$2,BB179)</f>
        <v>INR  Twenty Three Lakh Eight Hundred &amp; Seventy Nine  and Paise Forty Seven Only</v>
      </c>
      <c r="BD179" s="66">
        <v>18260574.895999998</v>
      </c>
    </row>
    <row r="180" spans="1:55" ht="18">
      <c r="A180" s="41" t="s">
        <v>66</v>
      </c>
      <c r="B180" s="46"/>
      <c r="C180" s="23"/>
      <c r="D180" s="47"/>
      <c r="E180" s="48" t="s">
        <v>69</v>
      </c>
      <c r="F180" s="49"/>
      <c r="G180" s="50"/>
      <c r="H180" s="24"/>
      <c r="I180" s="24"/>
      <c r="J180" s="24"/>
      <c r="K180" s="51"/>
      <c r="L180" s="52"/>
      <c r="M180" s="53"/>
      <c r="N180" s="25"/>
      <c r="O180" s="21"/>
      <c r="P180" s="21"/>
      <c r="Q180" s="21"/>
      <c r="R180" s="21"/>
      <c r="S180" s="21"/>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59">
        <f>IF(ISBLANK(F180),0,IF(E180="Excess (+)",ROUND(BA179+(BA179*F180),2),IF(E180="Less (-)",ROUND(BA179+(BA179*F180*(-1)),2),IF(E180="At Par",BA179,0))))</f>
        <v>0</v>
      </c>
      <c r="BB180" s="55">
        <f>ROUND(BA180,0)</f>
        <v>0</v>
      </c>
      <c r="BC180" s="39" t="str">
        <f>SpellNumber($E$2,BA180)</f>
        <v>INR Zero Only</v>
      </c>
    </row>
    <row r="181" spans="1:55" ht="18">
      <c r="A181" s="40" t="s">
        <v>65</v>
      </c>
      <c r="B181" s="40"/>
      <c r="C181" s="85" t="str">
        <f>SpellNumber($E$2,BA180)</f>
        <v>INR Zero Only</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86"/>
      <c r="AL181" s="86"/>
      <c r="AM181" s="86"/>
      <c r="AN181" s="86"/>
      <c r="AO181" s="86"/>
      <c r="AP181" s="86"/>
      <c r="AQ181" s="86"/>
      <c r="AR181" s="86"/>
      <c r="AS181" s="86"/>
      <c r="AT181" s="86"/>
      <c r="AU181" s="86"/>
      <c r="AV181" s="86"/>
      <c r="AW181" s="86"/>
      <c r="AX181" s="86"/>
      <c r="AY181" s="86"/>
      <c r="AZ181" s="86"/>
      <c r="BA181" s="86"/>
      <c r="BB181" s="86"/>
      <c r="BC181" s="87"/>
    </row>
    <row r="182" spans="1:54" ht="15">
      <c r="A182" s="12"/>
      <c r="B182" s="12"/>
      <c r="N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B182" s="12"/>
    </row>
    <row r="183" ht="15"/>
    <row r="184" ht="15"/>
    <row r="185" ht="15"/>
    <row r="186" ht="15"/>
    <row r="187" ht="15"/>
    <row r="188" ht="15"/>
    <row r="189" ht="15"/>
    <row r="190" ht="15"/>
    <row r="191" ht="15"/>
    <row r="192" ht="15"/>
    <row r="193" ht="15"/>
    <row r="194" ht="15"/>
    <row r="195" ht="15"/>
    <row r="196" ht="15"/>
    <row r="197" ht="15"/>
    <row r="198"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sheetData>
  <sheetProtection password="D9BE" sheet="1"/>
  <mergeCells count="8">
    <mergeCell ref="C181:BC181"/>
    <mergeCell ref="A9:BC9"/>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80">
      <formula1>IF(E180="Select",-1,IF(E180="At Par",0,0))</formula1>
      <formula2>IF(E180="Select",-1,IF(E180="At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0">
      <formula1>0</formula1>
      <formula2>IF(E180&lt;&gt;"Select",99.9,0)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0">
      <formula1>0</formula1>
      <formula2>99.9</formula2>
    </dataValidation>
    <dataValidation type="list" allowBlank="1" showInputMessage="1" showErrorMessage="1" sqref="E180">
      <formula1>"Select, Excess (+), Less (-)"</formula1>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allowBlank="1" showInputMessage="1" showErrorMessage="1" promptTitle="Units" prompt="Please enter Units in text" sqref="E13"/>
    <dataValidation type="list" allowBlank="1" showInputMessage="1" showErrorMessage="1" sqref="L172 L173 L174 L175 L176 L177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formula1>"INR"</formula1>
    </dataValidation>
    <dataValidation type="list" allowBlank="1" showInputMessage="1" showErrorMessage="1" sqref="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8">
      <formula1>"INR"</formula1>
    </dataValidation>
    <dataValidation type="decimal" allowBlank="1" showInputMessage="1" showErrorMessage="1" promptTitle="Rate Entry" prompt="Please enter the Inspection Charges in Rupees for this item. " errorTitle="Invaid Entry" error="Only Numeric Values are allowed. " sqref="Q13:Q17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7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8">
      <formula1>0</formula1>
      <formula2>999999999999999</formula2>
    </dataValidation>
    <dataValidation allowBlank="1" showInputMessage="1" showErrorMessage="1" promptTitle="Addition / Deduction" prompt="Please Choose the correct One" sqref="J13:J178"/>
    <dataValidation type="list" allowBlank="1" showInputMessage="1" showErrorMessage="1" sqref="K13:K178">
      <formula1>"Partial Conversion, Full Conversion"</formula1>
    </dataValidation>
    <dataValidation type="list" showInputMessage="1" showErrorMessage="1" sqref="I13:I178">
      <formula1>"Excess(+), Less(-)"</formula1>
    </dataValidation>
    <dataValidation type="decimal" allowBlank="1" showInputMessage="1" showErrorMessage="1" promptTitle="Rate Entry" prompt="Please enter VAT charges in Rupees for this item. " errorTitle="Invaid Entry" error="Only Numeric Values are allowed. " sqref="M14:M178">
      <formula1>0</formula1>
      <formula2>999999999999999</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allowBlank="1" showInputMessage="1" showErrorMessage="1" promptTitle="Itemcode/Make" prompt="Please enter text" sqref="C13:C178"/>
    <dataValidation type="decimal" allowBlank="1" showInputMessage="1" showErrorMessage="1" errorTitle="Invalid Entry" error="Only Numeric Values are allowed. " sqref="A13:A178">
      <formula1>0</formula1>
      <formula2>999999999999999</formula2>
    </dataValidation>
    <dataValidation type="list" allowBlank="1" showInputMessage="1" showErrorMessage="1" sqref="C2">
      <formula1>"Normal, SingleWindow, Alternate"</formula1>
    </dataValidation>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24"/>
  <sheetViews>
    <sheetView tabSelected="1" zoomScalePageLayoutView="0" workbookViewId="0" topLeftCell="A1">
      <selection activeCell="M24" sqref="M24"/>
    </sheetView>
  </sheetViews>
  <sheetFormatPr defaultColWidth="9.140625" defaultRowHeight="15"/>
  <sheetData>
    <row r="6" spans="5:11" ht="15">
      <c r="E6" s="97" t="s">
        <v>3</v>
      </c>
      <c r="F6" s="97"/>
      <c r="G6" s="97"/>
      <c r="H6" s="97"/>
      <c r="I6" s="97"/>
      <c r="J6" s="97"/>
      <c r="K6" s="97"/>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row r="24" ht="15">
      <c r="I24" t="s">
        <v>8</v>
      </c>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2019-01-31T06:46:29Z</cp:lastPrinted>
  <dcterms:created xsi:type="dcterms:W3CDTF">2009-01-30T06:42:42Z</dcterms:created>
  <dcterms:modified xsi:type="dcterms:W3CDTF">2019-06-27T08:29:38Z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