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65521" windowWidth="12615" windowHeight="6045"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<sst xmlns="http://schemas.openxmlformats.org/spreadsheetml/2006/main" count="1977" uniqueCount="692">
  <si>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</si>
  <si>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</si>
  <si>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</si>
  <si>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</si>
  <si>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</si>
  <si>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</si>
  <si>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</si>
  <si>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</si>
  <si>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</si>
  <si>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</si>
  <si>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</si>
  <si>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</si>
  <si>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</si>
  <si>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</si>
  <si>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</si>
  <si>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</si>
  <si>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</si>
  <si>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</si>
  <si>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</si>
  <si>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</si>
  <si>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</si>
  <si>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</si>
  <si>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</si>
  <si>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</si>
  <si>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</si>
  <si>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</si>
  <si>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</si>
  <si>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</si>
  <si>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</si>
  <si>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</si>
  <si>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</si>
  <si>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</si>
  <si>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</si>
  <si>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</si>
  <si>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</si>
  <si>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</si>
  <si>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</si>
  <si>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</si>
  <si>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</si>
  <si>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</si>
  <si>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</si>
  <si>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</si>
  <si>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</si>
  <si>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</si>
  <si>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</si>
  <si>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</si>
  <si>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</si>
  <si>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</si>
  <si>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</si>
  <si>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</si>
  <si>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</si>
  <si>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</si>
  <si>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</si>
  <si>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</si>
  <si>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</si>
  <si>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</si>
  <si>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</si>
  <si>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</si>
  <si>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</si>
  <si>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</si>
  <si>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</si>
  <si>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</si>
  <si>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</si>
  <si>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</si>
  <si>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</si>
  <si>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</si>
  <si>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</si>
  <si>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</si>
  <si>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</si>
  <si>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</si>
  <si>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</si>
  <si>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</si>
  <si>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</si>
  <si>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</si>
  <si>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</si>
  <si>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</si>
  <si>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</si>
  <si>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</si>
  <si>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</si>
  <si>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</si>
  <si>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</si>
  <si>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</si>
  <si>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</si>
  <si>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</si>
  <si>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</si>
  <si>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</si>
  <si>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</si>
  <si>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</si>
  <si>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</si>
  <si>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</si>
  <si>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</si>
  <si>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</si>
  <si>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</si>
  <si>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</si>
  <si>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</si>
  <si>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</si>
  <si>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</si>
  <si>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</si>
  <si>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</si>
  <si>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</si>
  <si>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</si>
  <si>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</si>
  <si>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</si>
  <si>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</si>
  <si>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</si>
  <si>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</si>
  <si>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</si>
  <si>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</si>
  <si>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</si>
  <si>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</si>
  <si>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</si>
  <si>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</si>
  <si>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</si>
  <si>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</si>
  <si>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</si>
  <si>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</si>
  <si>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</si>
  <si>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</si>
  <si>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</si>
  <si>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</si>
  <si>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</si>
  <si>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</si>
  <si>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</si>
  <si>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</si>
  <si>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</si>
  <si>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</si>
  <si>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</si>
  <si>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</si>
  <si>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</si>
  <si>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</si>
  <si>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</si>
  <si>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</si>
  <si>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</si>
  <si>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</si>
  <si>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</si>
  <si>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</si>
  <si>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</si>
  <si>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</si>
  <si>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</si>
  <si>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</si>
  <si>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</si>
  <si>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</si>
  <si>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</si>
  <si>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</si>
  <si>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</si>
  <si>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</si>
  <si>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</si>
  <si>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</si>
  <si>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</si>
  <si>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</si>
  <si>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</si>
  <si>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</si>
  <si>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</si>
  <si>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</si>
  <si>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</si>
  <si>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</si>
  <si>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</si>
  <si>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</si>
  <si>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</si>
  <si>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</si>
  <si>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</si>
  <si>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</si>
  <si>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</si>
  <si>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</si>
  <si>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</si>
  <si>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</si>
  <si>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</si>
  <si>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</si>
  <si>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</si>
  <si>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</si>
  <si>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</si>
  <si>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</si>
  <si>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</si>
  <si>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</si>
  <si>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</si>
  <si>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</si>
  <si>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</si>
  <si>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</si>
  <si>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</si>
  <si>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</si>
  <si>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</si>
  <si>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</si>
  <si>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</si>
  <si>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</si>
  <si>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</si>
  <si>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</si>
  <si>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</si>
  <si>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</si>
  <si>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</si>
  <si>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</si>
  <si>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</si>
  <si>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</si>
  <si>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</si>
  <si>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</si>
  <si>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</si>
  <si>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</si>
  <si>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</si>
  <si>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</si>
  <si>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</si>
  <si>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</si>
  <si>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</si>
  <si>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</si>
  <si>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</si>
  <si>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</si>
  <si>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</si>
  <si>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</si>
  <si>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</si>
  <si>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</si>
  <si>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</si>
  <si>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</si>
  <si>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</si>
  <si>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</si>
  <si>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</si>
  <si>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</si>
  <si>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</si>
  <si>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</si>
  <si>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</si>
  <si>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</si>
  <si>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</si>
  <si>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</si>
  <si>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</si>
  <si>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</si>
  <si>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</si>
  <si>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</si>
  <si>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</si>
  <si>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</si>
  <si>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</si>
  <si>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</si>
  <si>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</si>
  <si>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</si>
  <si>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</si>
  <si>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</si>
  <si>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</si>
  <si>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</si>
  <si>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</si>
  <si>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</si>
  <si>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</si>
  <si>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</si>
  <si>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</si>
  <si>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</si>
  <si>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</si>
  <si>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</si>
  <si>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</si>
  <si>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</si>
  <si>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</si>
  <si>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</si>
  <si>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Labour for Chipping of concrete surface before taking up Plastering work.</t>
  </si>
  <si>
    <t>SqM</t>
  </si>
  <si>
    <t>Each</t>
  </si>
  <si>
    <t>BI01010001010000000000000515BI0100001113</t>
  </si>
  <si>
    <t>BI01010001010000000000000515BI0100001114</t>
  </si>
  <si>
    <t>M.T.</t>
  </si>
  <si>
    <t>Civil works</t>
  </si>
  <si>
    <t>mtr</t>
  </si>
  <si>
    <t>each</t>
  </si>
  <si>
    <t>set</t>
  </si>
  <si>
    <t>Pts</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</si>
  <si>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</si>
  <si>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</si>
  <si>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</si>
  <si>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</si>
  <si>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</si>
  <si>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</si>
  <si>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</si>
  <si>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</si>
  <si>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Surface Dressing of the ground in any kind of soil including removing vegetation inequalities not exceeding 15 cm depth and disposal of the rubbish within a lead upto 75 m as directed.</t>
  </si>
  <si>
    <t>Kg</t>
  </si>
  <si>
    <t>Qntl</t>
  </si>
  <si>
    <t>pts</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</si>
  <si>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</si>
  <si>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In Ground Floor:
two coats</t>
  </si>
  <si>
    <t>Mtr</t>
  </si>
  <si>
    <t>Laying of cable upto 2 core 6 sqmm on wall/surface   incl. S &amp; F MS saddles with earthing attachment in 10 SWG  GI (Hot Dip) Wire, making holes etc. as necy. mending good damages and painting</t>
  </si>
  <si>
    <t>Supply &amp; laying medium gauge 40 mm dia G.I. Pipe (ISI -m) for cable protection.</t>
  </si>
  <si>
    <t>Supply &amp; fixing (40mmx40mmx6mm) G I Pole clamp with nuts, bolts &amp; washer for holding vertical 40 mm dia G I cable protechtion pipe from service pole.</t>
  </si>
  <si>
    <t>Fixing the above Tube light fitting suspended 30 cm. Below the cutting with 2 Nos. 20 mm dia E.I. conduit (14 SWG) support fixed with "L" type clamp fixed on ceiling with fastener &amp; S/F connecting copper wire.</t>
  </si>
  <si>
    <t>Supply &amp; Fixing electronics step type, Moduler Socket type (2 module), Fan regulator (Cabtree)</t>
  </si>
  <si>
    <t>Dismantling all types of masonry excepting cement concrete plain or reinforced, stacking serviceable materials at site and removing rubbish as directed within a lead of 75 m. a) In ground floor including roof.</t>
  </si>
  <si>
    <t>Dismantling terraced roof in ground floor roof (including floor finish, if any.) taking out carefully tiles with beams, joists, tees or burgahs covering floor below, sorting and stacking sevicable  materials at site and removing rubbish as directed within a lead of 75 m. (a) In Ground Floor including roof.</t>
  </si>
  <si>
    <t>Removalof rubbish,earth etc.from the working site and disposal of thesame beyond the compound ,inconformity with the Municipal/Corporation Rules for such disposal,loading in to truckand cleaning the site in all respect as per direction of Engineer in charge</t>
  </si>
  <si>
    <t>Earth work in filling in foundation trenches or plinth with good earth, in layer not exceeding 150mm including watering and ramming etc. layer by layer complete a) With earth obtained from excavation of foundation.</t>
  </si>
  <si>
    <t>Filling in foundation or plinth by silver sand in layers not exceeding 150 mm as directed and consoliding the same by through saturation with water ramming complete including the cost of supply of sand (payment to be made on measurment of finished quantity) Flooring Base</t>
  </si>
  <si>
    <t>Single brick flat soling of picked jhama bricks including ramming and dressing bed to proper level, and filling joints with powered or local sand.</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</si>
  <si>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</si>
  <si>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Supplying and laying Polythene Sheet (150gm / sq.m.) over damp proof course or below flooring or roof terracing or in foundation or in foundation trenches.</t>
  </si>
  <si>
    <t>Wood work in door and window frame fitted and fixed in position complete including a protective coat of painting at the contact surface of the frame exluding cost of concrete, Iron Butt Hinges and M.S clamps. (The quantum should be correted upto three decimals). Sal : Malaysian Sal</t>
  </si>
  <si>
    <t xml:space="preserve">Wood work in upper rails of railing, hand rail of staircase, balcony etc. includig necessary bend, moulding fitted and fixed complete (for purpose of payment section will be measured in the square). a) 1st class best Indian teak. </t>
  </si>
  <si>
    <t>Rendering the surface of walls and ceiling with plaster of paris (thickness not less than 1.5 mm.). ALL FLOOR</t>
  </si>
  <si>
    <t>White washing including cleaning and smoothening surface thoroughly.(b) In all Floors  Three coats (to be done on specific instruction). Inside</t>
  </si>
  <si>
    <t>Cement washing including cleaning and smoothening surface thoroughly (cement to be used @15 kg./100 sq.m. of surface for one coat and @25 kg./100 sq.m of surface for two coats): External surface (GROUND FLOOR). (b) Two coats (on new works only).</t>
  </si>
  <si>
    <t xml:space="preserve">Applying decorative cement based paint of approved quality after preparing the surface including scraping the same thoroughly (plastered or concrete surface) as per manufacturer's specification. External surface (Ground floor). (b) Two coats </t>
  </si>
  <si>
    <t>Primming One coat on Timber or Plaster surface with Synthetic Oil bound Primer of approved Quality inclusing smooting surface by sand Papering etc</t>
  </si>
  <si>
    <t>Priming one coat  on steel or other metal surface with synthetic oil bound primer of approved quality including smoothening surfaces by sand papering etc.</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</si>
  <si>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at Wall</t>
  </si>
  <si>
    <t>Extra cost of labour for pre finish and pre moulded nosing to treads of steps,railing,window sil etc of kota stone.</t>
  </si>
  <si>
    <t>Supplying and laying true to line and level vitrified tiles of approved brand (size not less than  600 mm X 600 mm X 10 mm thick) in floor and walls,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Engineer-in-Charge.(White cement, synthetic adhesive and grout material to be supplied by the contractor)</t>
  </si>
  <si>
    <t>Extra for fixing glass panels in steel window.</t>
  </si>
  <si>
    <t>(iv) Two point nose aluminium handle including fitting and fixing.</t>
  </si>
  <si>
    <t>(vi) Steel peg stay 300 mm long including fitting and fixing. All floor</t>
  </si>
  <si>
    <t xml:space="preserve">Supplying profiles of required section made of aluminium alloy extrusions conforming to IS : 732-1938 &amp; IS: 1285-1975; annodized (with required film thickness &amp; specified colour &amp;/natural) matt finished confirmming to IS: 1868-1983 for fabrication of composit door ,sliding &amp; casement windows partitions formed of basic sections of any ISI embossed /cirtified maked brand as per direction of E in C (payment will be made on finished length of the work). All floor with toilet aluminium louverd window  </t>
  </si>
  <si>
    <t>M.S. gate of Jail type as per approved design made of strong M.S.framework, intermediate stiffeners and round/square bars orangles .M.S.sheet (notlessthan14 gauge) gussets, cleatsetc.including necessary riveting,bolting,welding,locking and hanging arrangements ,fitting and fixing complete as per direction of the Engineer-in- charge. In ground floor</t>
  </si>
  <si>
    <t>Locking arrangement for Jail Type doors including supplying fitting and fixing in position complite as per approved design.</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</si>
  <si>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</si>
  <si>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Supplying, fitting and fixing M.S. clamps for door and window frame made of flat bent bar, end bifurcated with necessary screws etc. by cement concrete(1:2:4) as per direction. (Cost of concrete will be paid separately). (a) 40mm X 6mm, 250mm Length</t>
  </si>
  <si>
    <t>Iron butt hinges of approved quality fitted and fixed with steel screws, with ISI mark 100mm X 50mm X 1.25mm</t>
  </si>
  <si>
    <t>Iron hasp bolt of approved quality fitted and fixed complete (oxidised) with 16mm dia rod with centre bolt and round fitting. 250mm long</t>
  </si>
  <si>
    <t xml:space="preserve">Anodised aluminium floor door stopper
</t>
  </si>
  <si>
    <t xml:space="preserve">Anodised aluminium barrel / tower /socket bolt (full covered) of approved manufractured from extructed section conforming to I.S. 204/74 fitted with cadmium plated screws. </t>
  </si>
  <si>
    <t>Godrej  Hydraulic door closer fitted and fixed complete.Medium Type</t>
  </si>
  <si>
    <t>Applying 2 coats of bonding agent with synthetic multifunctional rubber emulsion having adhesive and water proofing properties by mixing with water in proportion (1 bonding agent : 4 water : 6 cement) as per Manufacturer's specification. For Water Proofing at roof</t>
  </si>
  <si>
    <t>Anti termite treatment  to the top surface of the consolidated earth within plinth walls with chemical emulsion by admixing chloropyrofos emulsifable concentrates (1% concentration) with water by weight at the rate of 5 litres /sqm.of the surface before sand bed or subgrade is laid. Holes upto 50 mm to 75 mm deep at 150 mm centre to centre both ways shall be made with 12 mm diameter mild steel rod on the surface to facilitate saturation of the soil with chemical emulsion. The work shall be carried out as per specification described in para 6.4 of code IS-6313 (part -II) 1981. (Mode of measurement will be per sq.m. of plan area of plinth treated.</t>
  </si>
  <si>
    <t>Supplying, fitting and fixing Closet seat of approved make with lid and C.P.hinges, rubber buffer and brass screws complete. (b) Anglo Indian (ii) Plastic (hallow type) white</t>
  </si>
  <si>
    <t>Supplying, fitting and fixing 10 litre P.V.C. low-down cistern conforming to I.S. specification with P.V.C. fittings complete,C.I. brackets including two coats of painting to bracket etc.White</t>
  </si>
  <si>
    <t>Supplying, fitting and fixing pedestal of approved make for wash basin (white)</t>
  </si>
  <si>
    <t>Supplying, fitting and fixing porcelain partition wall of approved make of size 618 mm X 310 mm complete in all respect.</t>
  </si>
  <si>
    <t>Supplying, fitting and fixing urinal flush pipe fittings and  approved brand. a) C.P. Urinal flush pipe fittings range of one.</t>
  </si>
  <si>
    <t>Supplying,fitting and fixing 32 mm dia.  with necessary fixing materials and clamps complete. Polythene Flush Pipe.</t>
  </si>
  <si>
    <t>Supplying, fitting and fixing approved brand 32 mm dia. P.V.C. waste pipe, with coupling at one end fitted with necessary clamps.  1050 mm long</t>
  </si>
  <si>
    <t>Supplying, fitting and fixing approved brand P.V.C. CONNECTOR white flexible, with both ends coupling with heavy brass C.P. nut, 15 mm dia. (iv)  750 mm long</t>
  </si>
  <si>
    <t xml:space="preserve">Supplying , Fitting &amp; Fixing pillar cock of approved make (a) CP Pillar cock -15 mm (code no. 5011 &amp; model FLORENTINE of JAQUAR or equivalent </t>
  </si>
  <si>
    <t>Supplying ,fitting and fixing bib cock or stop cock. chromium plated Bib Cock short body (Equivalent to Code No. 511 &amp; Model - Tropical / Sumthing Special of ESSCO or similar).</t>
  </si>
  <si>
    <t>Supplying ,fitting and fixing bib cock or stop cock. chromium plated Stop Cock short body (Equivalent to Code No. 513(A) &amp; 513 (B) Model - Tropical / Sumthing Special of ESSCO or similar).</t>
  </si>
  <si>
    <t>Chromium plated angular stop cock with wall flange (Equivalent to code no. 5053 &amp; model - Florentine of Jaquar or similar brand</t>
  </si>
  <si>
    <t>Supplying, fitting and fixing best quality Indian make mirror 5.5 mm thick with silvering as per I.S.I. specifications supported on fibre glass frame of any colour, frame size 550 mm X 400 mm</t>
  </si>
  <si>
    <t>Supplying, fitting and fixing shower of approved brand.Chromium plated round shower with revolving joint 100 mm dia with rubid cleaning system (Equivalent to Code No. 542(N) &amp; Model -Tropical / Sumthing Special of ESSCO or similar brand).</t>
  </si>
  <si>
    <t>Hand Shower(Health Faucet) with 1mtr Fexible Tube with Wall Hook(Equivalent to Code No.573 &amp; Model -ALLIED of Jaquar or similar).</t>
  </si>
  <si>
    <t>Supplying, fitting and fixing towel rail with two brackets.       C.P. over brass 25 mm dia. and 600 mm long</t>
  </si>
  <si>
    <t>Supplying fitting fixing PTMT smart shelf of approved make of size 300 mm</t>
  </si>
  <si>
    <t>Supplying, fitting and fixing C.I. round grating. (ii)  150 mm dia</t>
  </si>
  <si>
    <t>Supplying, fitting and fixing C.I. square jalli. (ii)  150 mm</t>
  </si>
  <si>
    <t xml:space="preserve">Labour for punching hole in plastic water storage tank upto 50 mm dia </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</si>
  <si>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</si>
  <si>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materials.With 250 mm thick dry brick work and 250 mm thick cement brick work (6:1) and 1.00m inside dia.</t>
  </si>
  <si>
    <t>Supplying ,fitting and fixing 15 mm swan neck tap with left &amp; right hand operating nob with aerator (Equivalent to Code No. 510  &amp; 510 (A) Model - Tropical / Sumthing Special of ESSCO or similar brand).</t>
  </si>
  <si>
    <t>Supply &amp; Fixing 415V 125A Four pole on load change   over switch in suitable SS enclosure (Make L&amp;T)  on angle iron frame on wall incl. earthing attachment.</t>
  </si>
  <si>
    <t>Supply &amp; fixing double door (8+18) way Vertical TPNMCB DB (Seimens/L&amp;T) with IP 42/43 protection SS  enclosure (cat no -LTVD06MGN) recessed in wall &amp; mending good the damages to original finish incl. interconnection with suitable size of copper wire, neutral link &amp; earthing attachment comprising of  the following accessories    (All Seimens/L&amp;T)
a) 125A  Four pole thermal magnetic MCCB        --- 1 no
b) 63A TP MCB                                                       ---4 nos
b) 32A TP MCB                                                      --- 2 nos</t>
  </si>
  <si>
    <t xml:space="preserve">Supply &amp; fixing 4- way double door Horizontal TPNMCB DB (legrand cat no - 607715) concealed in wall incl inter connection with suitable copper wire, neutral link &amp; earthing attachment comprising of    the followings (All Legrand)
a) 63A four pole MCB isolater                          --- 1 no
b) 16 to 20A (as reqd.) SP MCB                       --- 12 nos </t>
  </si>
  <si>
    <t>Supply &amp; Fixing (2+8) way SPN MCBDB (Legrand cat no- 607711) with IP-42/43 protection Concealed in wall &amp; mending good the damages to original finish incl. Interconnection    with suitable copper wire &amp; nuetral link incl. earthing attachment comprising with the following (All Legrand):
a) 40A DP MCB isolator &amp; necy. connection  --- 1 no
b) 6 to 16A SP MCB as required breaking capacity 
    10KA &amp; C characteristic                                    ---- 8 nos</t>
  </si>
  <si>
    <t xml:space="preserve">Supply &amp; Fixing 415V  32A TPN switch in suitable SS enclosure with HRC fuses on LS &amp; NL on angle iron frame on wall incl. earthing attachment of the following capacities: (Pump/Compound Ltg)  </t>
  </si>
  <si>
    <t xml:space="preserve">Supply &amp; delevery of 1.1 Kv grade XLPE Aluminium armoured cable(make Gloster/Nicco/Havells) 
a) 3.5 x 35 sq mm  </t>
  </si>
  <si>
    <t>Laying of the following XLPE Al armoured cable incl. 2 x 10 SWG G.I. Earth continuity conductor recessed in wall &amp; mending good the damages to original finish:-</t>
  </si>
  <si>
    <t>Laying of the  XLPE Al armoured cable incl. 2 x 10 SWG G.I. Earth continuity conductor on wall by S/F MS  saddles 
a) 4x6 sq mm</t>
  </si>
  <si>
    <t xml:space="preserve">Distn. wiring in 3 x 1.5 sqmm single core stranded 'FR' PVC insulated &amp; unsheathed single core stranded copper wire (Gloster/Finolex/Havells) in 19 mm bore, 3 mm thick polythen pipe complete with all accessories embedded in wall to light/ fan/call bell points with Modular type switch (Brand approved by EIC) fixed on Modular GI switch board with top cover plate flushed in wall incl. mending good damages to original finish </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</si>
  <si>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(on board)</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</si>
  <si>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(Ave run 4.5 mtr)</t>
  </si>
  <si>
    <t>Supply &amp; fixing of Modular type computer plug board of 12 module GI box with cover plate recessed in wall comprising of the following(All cabtree):
a) 6/16A socket &amp; 16A switch                             ---1 set 
b) 6A socket &amp; 6A switch                                     --- 3 sets</t>
  </si>
  <si>
    <t>Supply &amp; Fixing 240 V 25 A Modular type starter (Crabtree) with 25A Modular switch type DP MCB (C-Curve) &amp; 4Module GI Modular type swich board with 4 Module top cover plate flushed in wall incl. S&amp;F switch board and cover plate and making necy. connections with PVC wire and earth continuity wire</t>
  </si>
  <si>
    <t xml:space="preserve">Supply &amp; Fixing 240V 16A Modular type plug socket incl. S/F GI switch board with top cover plate flushed in wall </t>
  </si>
  <si>
    <t>Supply &amp; Fixing 240 V, 25 A, 3 pin Modular type power plug socket (Cabtree), without plug top and switch with 2 Module GI Modular type switch board with top cover plate flushed in wall and making  necy. connections with PVC Cu wire and earth continuity wire</t>
  </si>
  <si>
    <t xml:space="preserve">Supply &amp; fixing of Modular type 16A control switch of 2 module GI box with cover plate recessed in wall comprising of the following (All cabtree):                                                                                                                                                             a) 16A switch                                                            ---1 set 
</t>
  </si>
  <si>
    <t xml:space="preserve">Supply of Mirror optic surface mounted luminairies (Make philips, cat no -TCS 605 2x TLD 36 w EBE) incl S/F 2x TLD-36w tube lamp (Philips)
</t>
  </si>
  <si>
    <t>Supply  4' 40w single fluorescent tube light fitting complete with all acessaries (Make Philips, cat no -TMC 501xTL36wEBT)</t>
  </si>
  <si>
    <t>Supply  4' 40w Twin fluorescent tube light fitting complete with all acessaries (Philips, cat-TMC  5011, 2xTL36w EBT)</t>
  </si>
  <si>
    <t>Fixing only the tube light fitting suspended 25 cm below the ceiling with 2 nos 20mm dia E I conduit(14 SWG) support fixed with "L" type MS clamp fixed on ceiling with fastener &amp; connecting the length with PVC   insulated copper wire 1.10 mtr length.</t>
  </si>
  <si>
    <t>Supply &amp; fixing of 1200mm sweep Ceiling Fan (Orient,New Bridge) complete with all acessaries Incl S/F Cu flex wire.</t>
  </si>
  <si>
    <t>Supply &amp; fixing of 400mm sweep wall bracket Fan occilating type (Orient- wall 45) complete with all acessaries Incl S/F necy copper flex wire.</t>
  </si>
  <si>
    <t>Supply &amp; fixing Bulk Head light fitting with PLS - 9w lamp(Philips, cat no - FXC 101 1xPL-S/2P 9w AC GR )</t>
  </si>
  <si>
    <t>Supply &amp; Fixing multitune call bell on suitable board on wall</t>
  </si>
  <si>
    <t xml:space="preserve">Supply &amp; fixing Circular Ceiling fitting complete with 2x9w CFL lamp(make K-LITE, Canopus Round, cat no - 2971 </t>
  </si>
  <si>
    <t xml:space="preserve">Supply &amp; fixing Angular batten holder (Anchor) on round block on wall/ceiling incl. S/F 14w CFL Lamp  </t>
  </si>
  <si>
    <t xml:space="preserve">Earthing the the Installation by 50 mm dia G.I. Pipe (ISI -M) 3.64 mtr long &amp; 1x4 SWG G.I.(Hot dip) wire (4 mtr    long) with suitable nuts, bolts &amp; washer etc. Incl S/F 15 mm dia GI protection pipe (1 mtr long) to be filled with bitumen partly under ground level &amp; partly under ground level driven to an depth of 3.65 mtr below the ground level. </t>
  </si>
  <si>
    <t xml:space="preserve">Supply &amp; fixing earth busbar of galvanised (Hot dip) MS flat 25mm x 6mm on wall having clearance of 6mm from wall Incl providing drilled holes onthe busbar complete with nuts, bolts &amp; washers spacing insulator etc. as required   </t>
  </si>
  <si>
    <t xml:space="preserve">Fixing only Metal halide flood light fitting on roof top by providing mini pole of 80mm dia GI pipe (ISI-M) 2 mtr long to be grouted by CC muffing (6:3:1)of dimension 0.45  x 0.45 x 0.60 mtr above roof floor cement plastering &amp; neat cemented finish incl S/F 20x15x10cm loop box 16 SWG incl drilled hole on pole &amp; painting  
</t>
  </si>
  <si>
    <t xml:space="preserve">Supply &amp; fixing 250 w HPSV fitting (Make Philips, cat no - SGP 1xSONT) incl S/F 250w SonT lamp </t>
  </si>
  <si>
    <t>Supply &amp; fixing 40mm dia GI(ISI-M) pipe of 1.20 mtr    long KMDA type Arm bracket thoroughly welded with 100mm dia 30 cm long vertical jacket with tie support incl S/F pole cap &amp; ppainting as per direction of the EIC.</t>
  </si>
  <si>
    <t>Supply &amp; fixing 415 volt 63ATPN switch in S.S. enclosure with HRC fuses onLS &amp; NL to be fixed on angle frame on wall including earthing attachment.(LT/Seimens)</t>
  </si>
  <si>
    <t xml:space="preserve">Supply &amp; fixing 4 way double door horizontal TPN MCB DB with SS enclosure (Legrand/Seimens/ABB) concealed in wall after cutting the wall &amp; mending good the damages to original finish with earthing attachment comprising with the following.                                                                                                                 a) 63 A Four Pole isolator   -1 No.                                                                        b)16 to 32 A range SP MCB.-12 Nos.
</t>
  </si>
  <si>
    <t>Supply &amp; fixing SPN MCB DB (2+6) WAY (Make legrand/ Seimens/ABB) with S.S. Enclosure concealed in wall after cutting wall &amp; mending good the damages &amp; earthing attachment comprising with the following:                                                                                         a) 40 A DP isolator - 1 No.                                                                                            b) 6 to 16 A range SPMCB - 6 Nos.</t>
  </si>
  <si>
    <t>Laying of 4x16 sq sqmm XLPE/A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t>
  </si>
  <si>
    <t xml:space="preserve">Supply &amp; fixing compression type cable gland suitable for cable with brass gland, brass  ring incl.socketing the ends off by crimping method including S/F solderless socket (Dowels value) &amp; jointing materials etc.                                                                                                                      a) 4x16 sq mm XLPE/A </t>
  </si>
  <si>
    <t>Distribution wiring in 1.1 KV grade 3X1.5 Sqmm. Single core standard "FR" PVC insulated copper wire (approved value) in 19 mm bore , 3 mm thick Polythene Pipe complete with all accessories embeded in wall to light/fan point with piano .key type switch (Anchor) on M.S. switch board with bakelite top cover recessed in wall.(Ave. run 8 mtr.)</t>
  </si>
  <si>
    <t>Distribution wiring in 1.1 KV grade 3X1.5 Sqmm. Single core standed "FR" PVC insulated copper wire (approved value) in 19 mm bore , 3 mm thick Polythene Pipe complete with all accessories embeded in wall to 240V 6A 5 pin plug point including S/F 240 V 6A 3 pin flush type plug socket &amp; piano key type switch (Anchor) including S/F earth continuty wire fixed on sheet metal (16 SWG) switch board with bakelite top cover (3 mm thick) flushed in wall including mending good damages do original finish .
a) on board</t>
  </si>
  <si>
    <t xml:space="preserve"> Supplying &amp; Fixing control switch for stair case/ Compound light fitting by piano type 20A switch incl. S/F (100x100x65 mm) MS box,with backelite top cover  recessed in wall &amp; S/F   20A switch 
</t>
  </si>
  <si>
    <t>Supply &amp; Fixing 240 V, 20A, plug socket with separate 20 A
Piano key type switch (Brand approved by EIC) on sheet
metal switch board embedded in wall incl. S &amp; F
150x100x65mm MS (16SWG) switch board and
bakelite/perspex top cover of 3mm thick by Brass screws after making housing for switch by cutting bakelite/perspex cover and making necessary connections as required</t>
  </si>
  <si>
    <t>Supply &amp; fixing single fluorescent (make philips Cat.  No -TMC 501 X TL36WEBT) including S/F 36w Tube lamp</t>
  </si>
  <si>
    <t>Fixing the above Tube light fitting suspended 25 cm. Below the cutting with 2 Nos. 20 mm dia E.I. conduit (14 SWG) support fixed with "L" type clamp fixed on ceiling with fastener &amp; S/F connecting copper wire.</t>
  </si>
  <si>
    <t>Supply &amp; fixing of 1200mm sweep Ceiling Fan (Orient,New Bridge) complete with all acessaries Incl S/F necy copper flex wire.</t>
  </si>
  <si>
    <t>Fixing only fan clamp for RC ceiling as per specification after cutting the ceiling &amp; binding with reinforcement and mending good the damages.</t>
  </si>
  <si>
    <t>Supply &amp; Fixing Socket type fan regulator (Step type)(Brand approved by EIC) on existing sheet metal switch board with bakelite/perspex top cover by screw after making housing for regulator knob by cutting bakelite/ perspex top cover incl. making necy. connections etc.</t>
  </si>
  <si>
    <t>Supply &amp; fixing 425 mm (12") sweep heavy duty exhaust fan (EPC/Crompton) complete with louvre shutter after cutting hole on wall  &amp; mending good the damages.</t>
  </si>
  <si>
    <t xml:space="preserve">Supply &amp; fixing Angular batten holder (Anchor) on  round block on wall/ceiling incl. S/F 14w CFL Lamp (Philips) (Toilets) </t>
  </si>
  <si>
    <t>Earthing the installation by 50 mm dia. G.I. Pipe (ISI-M) of 3.64 mtr. Long driven to an depth of 3.65 mtr. Below the ground level including S/F 1X4 SWG. G.I. Earth wire (4 mtr. Long) with nuts bolts &amp; washers.</t>
  </si>
  <si>
    <t>Supply &amp; fixing 150 w HPSV fitting (Make Philips, cat no - SGP 401 1xSONT) incl S/F 150w Son -T lamp</t>
  </si>
  <si>
    <t>Supply &amp; fixing 40mm dia GI(ISI-M) pipe of 1.20 mtr long KMDA type Arm bracket thoroughly welded with 100mm dia 30 cm long vertical jacket with tie support incl S/F pole cap &amp; ppainting as per direction of the EIC.</t>
  </si>
  <si>
    <t>Supply &amp; fixing 240 volt 32A DP switch with fuse on LS &amp;  in S.S. enclosure to be fixed on angle frame on wall incl. earthing attachment. (Havells/HPL)</t>
  </si>
  <si>
    <t>Supply &amp; fixing SPN MCB DB (2+6) WAY (Make legrand/Seimens/  ABB) with S.S. Enclosure concealed in wall after cutting wall &amp; mending good the damages &amp; earthing attachment comprising with the following.                                                                                                            a)40 A DP isolator - 1 No.                                                                                        b)6 to 16 A range SPMCB - 6 Nos.</t>
  </si>
  <si>
    <t>Supply &amp; delivery of 1.1 KV grade X LPE AL Armoured Cable (make Gloster/Nicco/Havells)                                                                                                            a) 2 X 6 sqmm. X LPE /A Cable.</t>
  </si>
  <si>
    <t>Laying of the following cable in the manner stated below:-                                                                                                          a)2 X 6 sqmm. X LPE /A Cable through underground 
     trench necessary brick protection.</t>
  </si>
  <si>
    <t>b)2 X 6 sqmm. X LPE /A Cable recessed in wall with 1X10 SWG G.I.
    Earth wire &amp; mending good the damages.</t>
  </si>
  <si>
    <t>Supply &amp; laying medium gauge G.I. Pipe (ISI -m) for cable       protection.                                                                                                                     a) 40 mm dia G.I. Pipe</t>
  </si>
  <si>
    <t xml:space="preserve">Supply &amp; fixing compression type cable gland with brass gland, brass ring incl.socketing the ends off by crimping method including S/F solderless socket (Dowels value) &amp; jointing materials etc. of the following X LPE/A cable.                                                                                                                b) 2 X 6 sqmm. </t>
  </si>
  <si>
    <t>Supply &amp; drawing 2X4 + 1X2.5 Sqmm. PVC insulated (FR) Copper wire through alkathene pipe recessed in wall &amp; mending good the damages.(P/P)</t>
  </si>
  <si>
    <t>Distribution wiring in 1.1 KV grade 3X1.5 Sqmm. Single core standard "FR" PVC insulated copper wire (approved value) in 19 mm bore , 3 mm thick Polythene Pipe complete with all accessories embeded in wall to light/fan point with piano .key type switch (Anchor) on M.S. switch board with bakelite top cover recessed in wall                                    (Ave run 8 mtr)</t>
  </si>
  <si>
    <t>Distribution wiring in 1.1 KV grade 3X1.5 Sqmm. Single core standed "FR" PVC insulated copper wire (approved value) in 19 mm bore , 3 mm thick Polythene Pipe complete with all accessories embeded in wall to 240V 6A 5 pin plug point incl S/F 240 V 6A 3 pin flush type plug socket &amp; piano key type switch (Anchor) including S/F earth continuty wire fixed on sheet metal (16SWG) switch board with bakelite top cover (3 mm thick) flushed in wall including mending good damages do original finish .(on board)</t>
  </si>
  <si>
    <t xml:space="preserve">"Supply &amp; Fixing 240 V, 20A, plug socket with separate 20 A
Piano key type switch (Brand approved by EIC) on sheet
metal switch board embedded in wall incl. S &amp; F
150x100x65mm MS (16SWG) switch board and
bakelite/perspex top cover of 3mm thick by Brass screws after making housing for switch by cutting bakelite/perspex cover and making necessary connections as required"
</t>
  </si>
  <si>
    <t>Supply &amp; fixing single fluorescent (make philips Cat. No. -TMC 501 1 X TL36WEBT) including S/F 36 W Tube lamp.</t>
  </si>
  <si>
    <t>Supply &amp; fixing 1200 mm sweep ceiling fan complete with all accessories (make Crompton/ Orient)</t>
  </si>
  <si>
    <t>Fixing the 1200 mm sweep ceiling fan with all accessories including S/F connecting copper wire.</t>
  </si>
  <si>
    <t>Supply &amp; fixing socket type electronics fan regulator (Anchor/Rider) including connection.</t>
  </si>
  <si>
    <t>Supply &amp; fixing 425 mm (12") sweep heavy duty exhaust fan complete with louvre shutter after cutting hole on wall  &amp; mending good the damages.</t>
  </si>
  <si>
    <t>Supply of 70w HPSV fitting (make Philips cat no - SRP308 1xSON70W FG) incl. S/F 70W SON lamp(Philips)</t>
  </si>
  <si>
    <t>Fixing only 70w Metal halide street light  fitting  complete with all accessories to be fixed/ projected from the wall of the building incl. making holes/ 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</si>
  <si>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t>Supplying &amp; Fixing 3 mm thick Stainless steel water proof type looping cable box having lined with rubber gasketted Stainless steel hinged type door with mechanical locking arrangement Incl. earth terminal lug, including S&amp;F 40x6 mm thick, MS clamps with  bolts, nuts incl painting etc.
a) Size200x150x100 mm deep with 240V 2 Pole stud 
    connector &amp; one 240V 15 A porcelain kit-kat fuse unit</t>
  </si>
  <si>
    <t>Earthing the installation by 50 mm dia. G.I. Pipe (ISI-M) of 3.64 mtr. Long driven to an depth of 3.65 mtr. Below the ground level including S/F 1X4 SWG. G.I. Earth wire (4 mtr. Long) with nuts bolts &amp; washers.(TPNDB - 2, Gen set -4)</t>
  </si>
  <si>
    <t>CuM.</t>
  </si>
  <si>
    <t>SqM.</t>
  </si>
  <si>
    <t>Sqm</t>
  </si>
  <si>
    <t>RM</t>
  </si>
  <si>
    <t>Sq. M</t>
  </si>
  <si>
    <t>Mtr.</t>
  </si>
  <si>
    <t>Mts</t>
  </si>
  <si>
    <t>sets</t>
  </si>
  <si>
    <t>Set</t>
  </si>
  <si>
    <t>No</t>
  </si>
  <si>
    <t>Nos.</t>
  </si>
  <si>
    <t>Pt.</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</si>
  <si>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</si>
  <si>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</si>
  <si>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</si>
  <si>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</si>
  <si>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</si>
  <si>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</si>
  <si>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</si>
  <si>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</si>
  <si>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</si>
  <si>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</si>
  <si>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</si>
  <si>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</si>
  <si>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</si>
  <si>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</si>
  <si>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</si>
  <si>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</si>
  <si>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</si>
  <si>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</si>
  <si>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</si>
  <si>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</si>
  <si>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</si>
  <si>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</si>
  <si>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</si>
  <si>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</si>
  <si>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</si>
  <si>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</si>
  <si>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</si>
  <si>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</si>
  <si>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</si>
  <si>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</si>
  <si>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</si>
  <si>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</si>
  <si>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</si>
  <si>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</si>
  <si>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</si>
  <si>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</si>
  <si>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</si>
  <si>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</si>
  <si>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</si>
  <si>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</si>
  <si>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</si>
  <si>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</si>
  <si>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</si>
  <si>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</si>
  <si>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</si>
  <si>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</si>
  <si>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</si>
  <si>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</si>
  <si>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</si>
  <si>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</si>
  <si>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</si>
  <si>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</si>
  <si>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</si>
  <si>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</si>
  <si>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</si>
  <si>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</si>
  <si>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</si>
  <si>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</si>
  <si>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</si>
  <si>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</si>
  <si>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</si>
  <si>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</si>
  <si>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</si>
  <si>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</si>
  <si>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</si>
  <si>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</si>
  <si>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</si>
  <si>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</si>
  <si>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BI01010001010000000000000515BI0100001382</t>
  </si>
  <si>
    <t>BI01010001010000000000000515BI0100001383</t>
  </si>
  <si>
    <t>BI01010001010000000000000515BI0100001384</t>
  </si>
  <si>
    <t>BI01010001010000000000000515BI0100001385</t>
  </si>
  <si>
    <t>BI01010001010000000000000515BI0100001386</t>
  </si>
  <si>
    <t>BI01010001010000000000000515BI0100001387</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</si>
  <si>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</si>
  <si>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</si>
  <si>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</si>
  <si>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</si>
  <si>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</si>
  <si>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</si>
  <si>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</si>
  <si>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</si>
  <si>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</si>
  <si>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BI01010001010000000000000515BI0100001397</t>
  </si>
  <si>
    <t>BI01010001010000000000000515BI0100001398</t>
  </si>
  <si>
    <t>BI01010001010000000000000515BI0100001399</t>
  </si>
  <si>
    <t>BI01010001010000000000000515BI0100001400</t>
  </si>
  <si>
    <t>BI01010001010000000000000515BI0100001401</t>
  </si>
  <si>
    <t>BI01010001010000000000000515BI0100001402</t>
  </si>
  <si>
    <t>BI01010001010000000000000515BI0100001403</t>
  </si>
  <si>
    <t>BI01010001010000000000000515BI0100001404</t>
  </si>
  <si>
    <t>BI01010001010000000000000515BI0100001405</t>
  </si>
  <si>
    <t>BI01010001010000000000000515BI0100001406</t>
  </si>
  <si>
    <t>BI01010001010000000000000515BI0100001407</t>
  </si>
  <si>
    <t>BI01010001010000000000000515BI0100001408</t>
  </si>
  <si>
    <t>BI01010001010000000000000515BI0100001409</t>
  </si>
  <si>
    <t>BI01010001010000000000000515BI0100001410</t>
  </si>
  <si>
    <t>BI01010001010000000000000515BI0100001411</t>
  </si>
  <si>
    <t>BI01010001010000000000000515BI0100001412</t>
  </si>
  <si>
    <t>BI01010001010000000000000515BI0100001413</t>
  </si>
  <si>
    <t>BI01010001010000000000000515BI0100001414</t>
  </si>
  <si>
    <t>BI01010001010000000000000515BI0100001415</t>
  </si>
  <si>
    <t>BI01010001010000000000000515BI0100001416</t>
  </si>
  <si>
    <t>BI01010001010000000000000515BI0100001417</t>
  </si>
  <si>
    <t>BI01010001010000000000000515BI0100001418</t>
  </si>
  <si>
    <t>BI01010001010000000000000515BI0100001419</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</si>
  <si>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30 users
With pakur varity (SAIL/TATA/RINL)</t>
  </si>
  <si>
    <t>Supplying, fitting and fixing slab tiles of 15 mm. to 18mm. thick  with uniform texture &amp; without decorative veins in column, wall facia etc. with  15 mm thick  [avg] cement mortar (1:2) including making suitable arrangements to hold the stones properly by brass/copper hooks including pointing in cement motar (1:2) (1 white cement : 2 marble dust) with admixture of pigment matching the stone shades all complete as per direction of the E-C-I . incliding cost of all materials, labour, scaffolding, staging , curing and roughening of concrete surface complete. [Using cement slurry at back side of granite @  4.4 kg/Sqm. &amp; white cement slurry for joint filling @ 1.8 kg/ Sqm.]
Area of each slab/tile exceeding 1.00 Sq.m.</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</si>
  <si>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
(b) Depth of excavation for additional depth beyond 1500 mm and upto 3000 mm but not requiring shoring.</t>
  </si>
  <si>
    <t>Cement  concrete with graded stone ballast (40mm size) excluding shuttering in ground floor and foundation.
(a) 1:3:6 proportion</t>
  </si>
  <si>
    <t xml:space="preserve">Ordinary Cement concrete (mix 1:1.5:3) with graded stone chips (20 mm nominal size) excluding shuttering and reinforcement if any, in ground floor as per relevant IS codes. a) Pakur Variety
FOUNDATION &amp; GROUND FLOOR </t>
  </si>
  <si>
    <t>Ordinary Cement concrete (mix 1:1.5:3) with graded stone chips (20 mm nominal size) excluding shuttering and reinforcement if any, in ground floor as per relevant IS codes. a) Pakur Variety
SECOND FLOOR  WITH MUMPTY ROOM  OF BARRACK</t>
  </si>
  <si>
    <t xml:space="preserve">Ordinary Cement concrete (mix 1:1.5:3) with graded stone chips (20 mm nominal size) excluding shuttering and reinforcement if any, in ground floor as per relevant IS codes. a) Pakur Variety
FIRST FLOOR </t>
  </si>
  <si>
    <t>Ordinary Cement concrete (mix 1:1.5:3) with graded stone chips (20 mm nominal size) excluding shuttering and reinforcement if any, in ground floor as per relevant IS codes. a) Pakur Variety
MUMPTY ROOM</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</si>
  <si>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 Steel shuttering or 9 to 12 mm thick approved quality ply board shuttering in any concrete work.
FOUNDATION &amp; GROUND FLOOR </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</si>
  <si>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 Steel shuttering or 9 to 12 mm thick approved quality ply board shuttering in any concrete work.
FIRST FLOOR </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</si>
  <si>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 Steel shuttering or 9 to 12 mm thick approved quality ply board shuttering in any concrete work.
SECOND FLOOR WITH MUMPTY ROOM  OF BARRACK</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</si>
  <si>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 Steel shuttering or 9 to 12 mm thick approved quality ply board shuttering in any concrete work.
MUMPTY ROOM</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</si>
  <si>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FOUNDATION &amp; GROUND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</si>
  <si>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FIRST FLOOR </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</si>
  <si>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SECOND FLOOR WITH MUMPTY ROOM  OF BARRACK</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</si>
  <si>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MUMPTY ROOM</t>
  </si>
  <si>
    <t>Brick work with 1st class bricks in cement mortar (1:6)
(a) In foundation and plinth</t>
  </si>
  <si>
    <t>Brick work with 1st class bricks in cement mortar (1:6)
GROUND FLOOR</t>
  </si>
  <si>
    <t xml:space="preserve">Brick work with 1st class bricks in cement mortar (1:6)
FIRST FLOOR </t>
  </si>
  <si>
    <t>Brick work with 1st class bricks in cement mortar (1:6)
SECOND FLOOR WITH MUMPTY ROOM  OF BARRACK</t>
  </si>
  <si>
    <t>Brick work with 1st class bricks in cement mortar (1:6)
MUMPTY ROOM</t>
  </si>
  <si>
    <t>Brick work with 1st class  modular bricks in cement mortar (1:6)
(a) In foundation and plinth</t>
  </si>
  <si>
    <t>Brick work with 1st class  modular bricks in cement mortar (1:6)
GROUND FLOOR (Super Structure)</t>
  </si>
  <si>
    <t xml:space="preserve">Brick work with 1st class  modular bricks in cement mortar (1:6)
FIRST FLOOR </t>
  </si>
  <si>
    <t>Brick work with 1st class  modular bricks in cement mortar (1:6)
SECOND FLOOR WITH MUMPTY ROOM  OF BARRACK</t>
  </si>
  <si>
    <t>Brick work with 1st class  modular bricks in cement mortar (1:6)
MUMPTY ROOM</t>
  </si>
  <si>
    <t>125 mm. thick brick work with 1st class bricks in cement mortar (1:4)in
GROUND FLOOR</t>
  </si>
  <si>
    <t xml:space="preserve">125 mm. thick brick work with 1st class bricks in cement mortar (1:4)in
FIRST  FLOOR </t>
  </si>
  <si>
    <t>125 mm. thick brick work with 1st class bricks in cement mortar (1:4)in
SECOND FLOOR WITH MUMPTY ROOM  OF BARRACK</t>
  </si>
  <si>
    <t>125 mm. thick brick work with 1st class bricks in cement mortar (1:4)in
PARAPET WALL</t>
  </si>
  <si>
    <t>Wood work in door and window frame fitted and fixed in position complete including a protective coat of painting at the contact surface of the frame exluding cost of concrete, Iron Butt Hinges and M.S clamps. (The quantum should be correted upto three decimals). Sal : Malaysian Sal
GROUND FLOOR</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</si>
  <si>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Sal : Malaysian Sal
FIRST FLOOR </t>
  </si>
  <si>
    <t>Wood work in door and window frame fitted and fixed in position complete including a protective coat of painting at the contact surface of the frame exluding cost of concrete, Iron Butt Hinges and M.S clamps. (The quantum should be correted upto three decimals). Sal : Malaysian Sal
SECOND FLOOR WITH MUMPTY ROOM  OF BARRACK</t>
  </si>
  <si>
    <t>Wood work in door and window frame fitted and fixed in position complete including a protective coat of painting at the contact surface of the frame exluding cost of concrete, Iron Butt Hinges and M.S clamps. (The quantum should be correted upto three decimals). Sal : Malaysian Sal
MUMPTY ROOM</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</si>
  <si>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</si>
  <si>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</si>
  <si>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</si>
  <si>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SECOND FLOOR WITH MUMPTY ROOM  OF BARRACK</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</si>
  <si>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MUMPTY ROOM</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</si>
  <si>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</si>
  <si>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</si>
  <si>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</si>
  <si>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SECOND FLOOR WITH MUMPTY ROOM  OF BARRACK</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</si>
  <si>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MUMPTY ROOM</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</si>
  <si>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GROUND FLOOR</t>
  </si>
  <si>
    <t xml:space="preserve">FPlaster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</si>
  <si>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SECOND FLOOR WITH MUMPTY ROOM  OF BARRACK</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</si>
  <si>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MUMPTY ROOM</t>
  </si>
  <si>
    <t>Net Cement Punning above 1.5mm thick in Wall dado,Window Sill Floor and Drain etc Note Cement 0.152 cum 100 Sqmts
ALL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</si>
  <si>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(b) Two Coats
ii) Solvent based interior grade Acrylic Primer
IN GROUND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</si>
  <si>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(b) Two Coats
ii) Solvent based interior grade Acrylic Primer
IN FIRST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</si>
  <si>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(b) Two Coats
ii) Solvent based interior grade Acrylic Primer
IN SECOND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</si>
  <si>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(b) Two Coats
ii) Solvent based interior grade Acrylic Primer
MUMPTY ROOM</t>
  </si>
  <si>
    <t>Applying Acrylic Emulsion Paint of approved make and brand on walls and ceiling including sand papering in intermediate coats including putty (to be done under specific instruction of Superintending Engineer) :
(Two coats)
i) Standard Quality
IN GROUND FLOOR</t>
  </si>
  <si>
    <t>Applying Acrylic Emulsion Paint of approved make and brand on walls and ceiling including sand papering in intermediate coats including putty (to be done under specific instruction of Superintending Engineer) :
(Two coats)
i) Standard Quality
IN FIRST FLOOR</t>
  </si>
  <si>
    <t>Applying Acrylic Emulsion Paint of approved make and brand on walls and ceiling including sand papering in intermediate coats including putty (to be done under specific instruction of Superintending Engineer) :
(Two coats)
i) Standard Quality
IN SECOND FLOOR</t>
  </si>
  <si>
    <t>Applying Acrylic Emulsion Paint of approved make and brand on walls and ceiling including sand papering in intermediate coats including putty (to be done under specific instruction of Superintending Engineer) :
(Two coats)
i) Standard Quality
MUMPTY ROOM</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</si>
  <si>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In Ground Floor:
two coats
GROUND FLOOR</t>
  </si>
  <si>
    <t xml:space="preserve">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In Ground Floor:
two coats
FIRST FLOOR </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</si>
  <si>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In Ground Floor:
two coats
SECOND FLOOR WITH MUMPTY ROOM  OF BARRACK</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</si>
  <si>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Premium 100% Acrylic Emulsion
GROUND FLOOR</t>
  </si>
  <si>
    <t xml:space="preserve">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Premium 100% Acrylic Emulsion
FIRST FLOOR </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</si>
  <si>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Premium 100% Acrylic Emulsion
SECOND FLOOR WITH MUMPTY ROOM  OF BARRACK</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</si>
  <si>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Premium 100% Acrylic Emulsion
MUMPTY ROOM</t>
  </si>
  <si>
    <t>Painting with best quality synthetic enamel paint of approved make and brand including smoothening surface by sand papering etc. including using of approved putty etc. on the surface, if necessary  :
On timber or plastered surface :With super gloss (hi-gloss) -           (iv) Two coats (with any shade except white)</t>
  </si>
  <si>
    <t>Painting with best quality synthetic enamel paint of approved make and brand including smoothening surface by sand papering etc. including using of approved putty etc. on the surface, if necessary  :
iv)  On Steel and other  Metal Surface Two coat  with any shade except white</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</si>
  <si>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at Wall
GROUND FLOOR</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</si>
  <si>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at Wall
FIRST  FLOOR </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</si>
  <si>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at Wall
SECOND FLOOR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</si>
  <si>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at FLOOR
GROUND FLOOR</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</si>
  <si>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at FLOOR
SECOND FLOOR </t>
  </si>
  <si>
    <t xml:space="preserve">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Extra cost of labour for prefinished and premoulded Nosing to treads of steps,
GROUND FLOOR </t>
  </si>
  <si>
    <t xml:space="preserve">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Extra cost of labour for prefinished and premoulded Nosing to treads of steps,
FIRST  FLOOR </t>
  </si>
  <si>
    <t xml:space="preserve">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Extra cost of labour for prefinished and premoulded Nosing to treads of steps,
SECOND FLOOR </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</si>
  <si>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GROUND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</si>
  <si>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FIRST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</si>
  <si>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SECOND FLOOR</t>
  </si>
  <si>
    <t>Supplying and laying true to line and level vitrified tiles of approved brand (size not less than  600 mm X 600 mm X 10 mm thick) in floor and walls,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Engineer-in-Charge.(White cement, synthetic adhesive and grout material to be supplied by the contractor)
(I)   With application slurry @1.75 kg/ Sq.m, 20 mm sand cement mortar (1:4) &amp; 2 mm thick cement slurry at back side of tiles, 0.2 kg/ Sq.m white cement for joint filling with pigment.
(B) Light Colour
GROUND FLOOR</t>
  </si>
  <si>
    <t xml:space="preserve">Supplying and laying true to line and level vitrified tiles of approved brand (size not less than  600 mm X 600 mm X 10 mm thick) in floor and walls,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Engineer-in-Charge.(White cement, synthetic adhesive and grout material to be supplied by the contractor)
(I)   With application slurry @1.75 kg/ Sq.m, 20 mm sand cement mortar (1:4) &amp; 2 mm thick cement slurry at back side of tiles, 0.2 kg/ Sq.m white cement for joint filling with pigment.
(B) Light Colour
FIRST  FLOOR </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</si>
  <si>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(iii) 35 mm. thick
GROUND FLOOR</t>
  </si>
  <si>
    <t xml:space="preserve">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(iii) 35 mm. thick
FIRST  FLOOR </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</si>
  <si>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(iii) 35 mm. thick
SECOND FLOOR WITH MUMPTY ROOM  OF BARRACK</t>
  </si>
  <si>
    <t>Supplying, fitting and fixing windows and ventilators with or with out integrated grills conforming to IS 1038 - 1975 and manufactured from rolled steel sections conforming to IS 7452 - 1974 with non  -friction projecting type  ,box type hinges , glazing clips ,lugs locking bracket , handle plat etc, including hoisting in position , straightening if required , fixing lugs in cement concrete ( 1:2:4) with stone chips 20 mm down cutting holes and mending good damages to match with existing surface complete in all respect excluding glazing.
Fixed type steel windows as per IS Sizes with horizontal glazing bars.
GROUND FLOOR</t>
  </si>
  <si>
    <t>Supplying, fitting and fixing windows and ventilators with or with out integrated grills conforming to IS 1038 - 1975 and manufactured from rolled steel sections conforming to IS 7452 - 1974 with non  -friction projecting type  ,box type hinges , glazing clips ,lugs locking bracket , handle plat etc, including hoisting in position , straightening if required , fixing lugs in cement concrete ( 1:2:4) with stone chips 20 mm down cutting holes and mending good damages to match with existing surface complete in all respect excluding glazing.
Fixed type steel windows as per IS Sizes with horizontal glazing bars.
FIRST FLOOR</t>
  </si>
  <si>
    <t>Supplying, fitting and fixing windows and ventilators with or with out integrated grills conforming to IS 1038 - 1975 and manufactured from rolled steel sections conforming to IS 7452 - 1974 with non  -friction projecting type  ,box type hinges , glazing clips ,lugs locking bracket , handle plat etc, including hoisting in position , straightening if required , fixing lugs in cement concrete ( 1:2:4) with stone chips 20 mm down cutting holes and mending good damages to match with existing surface complete in all respect excluding glazing.
Fixed type steel windows as per IS Sizes with horizontal glazing bars.
SECOND FLOOR</t>
  </si>
  <si>
    <t>Openable steel windows as per IS sizes with side hung shutters and horizotal glazing bars with/without fixed type ventilators.
GROUND FLOOR</t>
  </si>
  <si>
    <t>Openable steel windows as per IS sizes with side hung shutters and horizotal glazing bars with/without fixed type ventilators.
FIRST FLOOR</t>
  </si>
  <si>
    <t>Openable steel windows as per IS sizes with side hung shutters and horizotal glazing bars with/without fixed type ventilators.
SECOND FLOOR</t>
  </si>
  <si>
    <t>a) M.S. or W.I. Ornamental grill of approved design joints continuously welded with M.S,W.I. Flats and bars of windows, railing etc. fitted and fixed with necessary screws and lugs in ground floor.(i) Grill weighing above 16 Kg./sq. Mtr 
GROUND FLOOR</t>
  </si>
  <si>
    <t>a) M.S. or W.I. Ornamental grill of approved design joints continuously welded with M.S,W.I. Flats and bars of windows, railing etc. fitted and fixed with necessary screws and lugs in ground floor.(i) Grill weighing above 16 Kg./sq. Mtr 
FIRST FLOOR</t>
  </si>
  <si>
    <t>a) M.S. or W.I. Ornamental grill of approved design joints continuously welded with M.S,W.I. Flats and bars of windows, railing etc. fitted and fixed with necessary screws and lugs in ground floor.(i) Grill weighing above 16 Kg./sq. Mtr 
SECOND FLOOR</t>
  </si>
  <si>
    <t>a) M.S. or W.I. Ornamental grill of approved design joints continuously welded with M.S,W.I. Flats and bars of windows, railing etc. fitted and fixed with necessary screws and lugs in ground floor.(i) Grill weighing above 16 Kg./sq. Mtr 
MUMPTY ROOM</t>
  </si>
  <si>
    <t>Anodised aluminium barrel / tower /socket bolt (full covered) of approved manufractured from extructed section conforming to I.S. 204/74 fitted with cadmium plated screws. 
150 mm long X 10mm dia bolt.</t>
  </si>
  <si>
    <t>Anodised aluminium barrel / tower /socket bolt (full covered) of approved manufractured from extructed section conforming to I.S. 204/74 fitted with cadmium plated screws. 
300 mm long X 10mm dia bolt.</t>
  </si>
  <si>
    <t>Anodised aliminium D-type handle of approved quality manufactured from extruded section conforming to I.S. specification (I.S. 230/72) fitted and fixed complete:(a) With continuous plate base (Hexagonal / Round rod) 
100 mm grip x 10 mm dia rod.</t>
  </si>
  <si>
    <t>Anodised aliminium D-type handle of approved quality manufactured from extruded section conforming to I.S. specification (I.S. 230/72) fitted and fixed complete:(a) With continuous plate base (Hexagonal / Round rod) 
125 mm grip x 12 mm dia rod.</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</si>
  <si>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40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</si>
  <si>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</si>
  <si>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 mm</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</si>
  <si>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(b) For Concealed work
15 mm </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</si>
  <si>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(b) For Concealed work
20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</si>
  <si>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(b) For Concealed work
25 mm</t>
  </si>
  <si>
    <t>Supplying, fitting and fixing Peet's valve fullway gunmetal standard pattern best quality of approved brand bearing I.S.I. marking with fittings (tested to 21 kg per sq. cm.).
40mm</t>
  </si>
  <si>
    <t>Supplying, fitting and fixing Peet's valve fullway gunmetal standard pattern best quality of approved brand bearing I.S.I. marking with fittings (tested to 21 kg per sq. cm.).
32 mm</t>
  </si>
  <si>
    <t>Supplying, fitting and fixing Peet's valve fullway gunmetal standard pattern best quality of approved brand bearing I.S.I. marking with fittings (tested to 21 kg per sq. cm.).
25 mm</t>
  </si>
  <si>
    <t>Supplying, fitting and fixing Peet's valve fullway gunmetal standard pattern best quality of approved brand bearing I.S.I. marking with fittings (tested to 21 kg per sq. cm.).
20 mm</t>
  </si>
  <si>
    <t>Supply of UPVC pipes (B Type) and fittings conforming to IS-13592-1992
(A) (i) Single Socketed 3 Mtr. Length
a) 160 mm</t>
  </si>
  <si>
    <t xml:space="preserve">Supply of UPVC pipes (B Type) and fittings conforming to IS-13592-1992
(A) (i) Single Socketed 3 Mtr. Length
b) 110 mm </t>
  </si>
  <si>
    <t>Supply of UPVC pipes (B Type) and fittings conforming to IS-13592-1992
(B) Fittings (110 MM)</t>
  </si>
  <si>
    <t>Supply of UPVC pipes (B Type) and fittings conforming to IS-13592-1992
(B) Fittings 
(i) Door Tee (160 mm)</t>
  </si>
  <si>
    <t>Supply of UPVC pipes (B Type) and fittings conforming to IS-13592-1992
(B) Fittings 
(ii) Door Tee (110 mm)</t>
  </si>
  <si>
    <t>Supply of UPVC pipes (B Type) and fittings conforming to IS-13592-1992
(B) Fittings 
(ii) Door Y (LH) &amp; (RH).(110 MM)</t>
  </si>
  <si>
    <t>Supply of UPVC pipes (B Type) and fittings conforming to IS-13592-1992
(B) Fittings 
(iii) Door Bend T.S  110 mm</t>
  </si>
  <si>
    <t>Supply of UPVC pipes (B Type) and fittings conforming to IS-13592-1992
(B) Fittings 
(iv) Plain Tee 110 mm</t>
  </si>
  <si>
    <t xml:space="preserve">Supply of UPVC pipes (B Type) and fittings conforming to IS-13592-1992
(B) Fittings 
(vii) Vent Cowl 160 mm </t>
  </si>
  <si>
    <t xml:space="preserve">Supply of UPVC pipes (B Type) and fittings conforming to IS-13592-1992
(B) Fittings 
(viii) Vent Cowl 110 mm </t>
  </si>
  <si>
    <t>Supply of UPVC pipes (B Type) and fittings conforming to IS-13592-1992
(B) Fittings
(v)Bend 45 Degree 110 mm</t>
  </si>
  <si>
    <t>Supply of UPVC pipes (B Type) and fittings conforming to IS-13592-1992
(B) Fittings
(vi) Pipe Clip 110 mm</t>
  </si>
  <si>
    <t>Supply of UPVC pipes (B Type) and fittings conforming to IS-13592-1992
(B) Fittings 
(ii) Door Bend T S.(160 MM)</t>
  </si>
  <si>
    <t>Supply of UPVC pipes (B Type) and fittings conforming to IS-13592-1992
(B) Fittings 
(iv) Plain Tee 160 mm</t>
  </si>
  <si>
    <t>Supply of UPVC pipes (B Type) and fittings conforming to IS-13592-1992
(B) Fittings 
(v) Bend 87.5 Degree 110 mm</t>
  </si>
  <si>
    <t>Supply of UPVC pipes (B Type) and fittings conforming to IS-13592-1992
(B) Fittings 
(v) Bend 87.5 Degree 160 mm</t>
  </si>
  <si>
    <t>Supply of UPVC pipes (B Type) and fittings conforming to IS-13592-1992
(B) Fittings
(v) Pipe Clip 160 mm</t>
  </si>
  <si>
    <t>Supply of UPVC pipes (B Type) and fittings conforming to IS-13592-1992
(B) Fittings 
(xi) Door Bend T.S  160 mm</t>
  </si>
  <si>
    <t xml:space="preserve">Supply of UPVC pipes (B Type) and fittings conforming to IS-13592-1992
(B) Fittings 
(ix) Bend 45 Degree 160 mm </t>
  </si>
  <si>
    <t>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 110 mm</t>
  </si>
  <si>
    <t xml:space="preserve">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(iii) 160 mm </t>
  </si>
  <si>
    <t xml:space="preserve">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Below Ground
(ii) 110 mm </t>
  </si>
  <si>
    <t xml:space="preserve">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Below Ground
(iii) 160 mm </t>
  </si>
  <si>
    <r>
      <rPr>
        <b/>
        <sz val="14"/>
        <rFont val="Book Antiqua"/>
        <family val="1"/>
      </rPr>
      <t>Electrical works</t>
    </r>
    <r>
      <rPr>
        <b/>
        <sz val="10"/>
        <rFont val="Book Antiqua"/>
        <family val="1"/>
      </rPr>
      <t xml:space="preserve"> </t>
    </r>
    <r>
      <rPr>
        <sz val="10"/>
        <rFont val="Book Antiqua"/>
        <family val="1"/>
      </rPr>
      <t xml:space="preserve">
</t>
    </r>
    <r>
      <rPr>
        <sz val="11"/>
        <rFont val="Book Antiqua"/>
        <family val="1"/>
      </rPr>
      <t>Supply &amp; Fixing 415V 125A TPN (LT) switch in suitable SS enclosure with HRC fuses on LS &amp; NL on angle iron frame on wall incl. earthing attachment.</t>
    </r>
  </si>
  <si>
    <t xml:space="preserve">Laying of the following XLPE Al armoured cable incl. 2 x 10 SWG G.I. Earth continuity conductor recessed in wall &amp; mending good the damages to original finish:-
a) 3.5 x 35 sq mm </t>
  </si>
  <si>
    <t>Laying of the following XLPE Al armoured cable incl. 2 x 10 SWG G.I. Earth continuity conductor recessed in wall &amp; mending good the damages to original finish:-
b) 4x16 sq mm</t>
  </si>
  <si>
    <t>Supply &amp; laying medium gauge G.I.Pipe(ISI-Medium) for cable protection 
a) 80 mm dia</t>
  </si>
  <si>
    <t>Supply &amp; laying medium gauge G.I.Pipe(ISI-Medium) for cable protection 
b) 40 mm dia</t>
  </si>
  <si>
    <t xml:space="preserve">Supply &amp; fixing compression type gland with brass gland brass ring incl. socketing the ends off by crimping method incl. S/F solderless socket (Dowels make) &amp; jointing ,materials etc. Of the following XLPE/A cable:
a) 3.5 x 35 sq mm </t>
  </si>
  <si>
    <t xml:space="preserve">Supply &amp; fixing compression type gland with brass gland brass ring incl. socketing the ends off by crimping method incl. S/F solderless socket (Dowels make) &amp; jointing ,materials etc. Of the following XLPE/A cable:
b) 4 x 16 sq mm </t>
  </si>
  <si>
    <t xml:space="preserve">Supply &amp; fixing compression type gland with brass gland brass ring incl. socketing the ends off by crimping method incl. S/F solderless socket (Dowels make) &amp; jointing ,materials etc. Of the following XLPE/A cable:
c) 4 x 6 sq mm </t>
  </si>
  <si>
    <t>Supply &amp; drawing of 1.1 Kv grade single core stranded 'FR' Pvc insulated &amp; unsheathed copper wire (brand appr by EIC) of the following sizes through alkathene pipe recessed in wall. 
a) 4x4+2x2.5 sq mm through 25mm Alka. Pipe (Pump)</t>
  </si>
  <si>
    <t>Supply &amp; drawing of 1.1 Kv grade single core stranded 'FR' Pvc insulated &amp; unsheathed copper wire (brand appr by EIC) of the following sizes through alkathene pipe recessed in wall. 
b)2x4+1x2.5 sq mm through 19mm Alka.Pipe (SPNDB)</t>
  </si>
  <si>
    <t>Supply &amp; drawing of 1.1 Kv grade single core stranded 'FR' Pvc insulated &amp; unsheathed copper wire (brand appr by EIC) of the following sizes through alkathene pipe recessed in wall. 
c) 2x2.5+1x1.5 sq mm through 19mm Alka.pipe (PP &amp; Com)</t>
  </si>
  <si>
    <t>Supply &amp; drawing of 1.1 Kv grade single core stranded 'FR' Pvc insulated &amp; unsheathed copper wire (brand appr by EIC) of the following sizes through alkathene pipe recessed in wall. 
d) 3x1.5 sq mm through 19mm Alkathene pipe</t>
  </si>
  <si>
    <t>Supply &amp; fixing only of the following Exhaust Fan with louvre shutter after cutting wall &amp; mening good the damages.
a) 230 mm (9") sweep exhaust fan</t>
  </si>
  <si>
    <t>Supply &amp; fixing only of the following Exhaust Fan with louvre shutter after cutting wall &amp; mening good the damages.
b) 300 mm (12") sweep exhaust fan</t>
  </si>
  <si>
    <t>Supply &amp; delivery of 1.1 KV grade X LPE AL. Armoured Cable (make Gloster/Nicco/Havells)
 4 X 16 sqmm. XLPE /A Cable.</t>
  </si>
  <si>
    <t>Supply &amp; delivery of 1.1 KV grade X LPE AL. Armoured Cable (make Gloster/Nicco/Havells)
 2 X 6 sqmm. XLPE /A Cable.</t>
  </si>
  <si>
    <t xml:space="preserve">Supply &amp; fixing compression type cable gland suitable for cable with brass gland, brass  ring incl.socketing the ends off by crimping method including S/F solderless socket (Dowels value) &amp; jointing materials etc.
b) 2x6 sq mm XLPE/A </t>
  </si>
  <si>
    <t>Supply &amp; drawing  PVC insulated (FR) Copper wire through alkathene pipe recessed in wall &amp; mending good the damages.
a) 2X4 + 1X2.5 Sqmm.(SPN)</t>
  </si>
  <si>
    <t>Supply &amp; drawing  PVC insulated (FR) Copper wire through alkathene pipe recessed in wall &amp; mending good the damages.
b) 2X2.5 + 1X1.5 Sqmm.(P/P)</t>
  </si>
  <si>
    <t>Supply &amp; drawing  PVC insulated (FR) Copper wire through alkathene pipe recessed in wall &amp; mending good the damages.
c) 3x1.5 sq mm</t>
  </si>
  <si>
    <t>Distribution wiring in 1.1 KV grade 3X1.5 Sqmm. Single core standed "FR" PVC insulated copper wire (approved value) in 19 mm bore , 3 mm thick Polythene Pipe complete with all accessories embeded in wall to 240V 6A 5 pin plug point including S/F 240 V 6A 3 pin flush type plug socket &amp; piano key type switch (Anchor) including S/F earth continuty wire fixed on sheet metal (16 SWG) switch board with bakelite top cover (3 mm thick) flushed in wall including mending good damages do original finish .
b) Ave 4.5 mtr</t>
  </si>
  <si>
    <t xml:space="preserve">COMPOUND LIGHTING                                                                                     
 Fixing only HPSV Street light fitting on roof top by providing mini pole of 80mm dia GI pipe (ISI-M) 2 mtr long to be grouted by CC muffing (6:3:1)of dimension 0.45  x 0.45 x 0.60 mtr above roof floor cement plastering &amp; neat cemented finish incl S/F 20x15x10cm loop box 16 SWG incl drilled hole on pole &amp; painting  
</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</si>
  <si>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at FLOOR
FIRST  FLOOR 
</t>
  </si>
  <si>
    <t xml:space="preserve">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25 mm thick
</t>
  </si>
  <si>
    <t>Supplying fitting and fixing fibre reinforced polymer (FRP) Composite door frame as per approved section with glass fibre reinforced plastic moulded skins and a special sandwich core so as to import monolitaheic composite structure as per approved technology of Departmant of Science (DST) to satisfy IS : 4020 door testing performance .
 ii) 66mm X 90 mm</t>
  </si>
  <si>
    <t xml:space="preserve">Supplying best Indian sheet glass panes set in putty and fitted and fixed with nails and putty complete. (In all floors for internal wall &amp; upto 6 m height for external wall)
 i) 4mm thick.All Floor </t>
  </si>
  <si>
    <t>Supplying, fitting and fixing Anglo-Indian W.C. in white glazed vitreous china ware of approved make complete in position with necessary bolts, nuts etc. Hindware/ Parryware / Cera, made 
(a) With 'P' trap</t>
  </si>
  <si>
    <t>Supplying, fitting and fixing Orissa Pattern water closet with white glazed vitreous china ware of approved make  in position complete excluding P or S trap (excluding cost of concrete for Fixing) 
a)580mm x 440 mm</t>
  </si>
  <si>
    <t xml:space="preserve">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  450 mm X 300 mm size </t>
  </si>
  <si>
    <t>Supplying, fitting and fixing Flat back urinal (half stall urinal) in white  vitreous chinaware of approved make in position with brass screws on 75 mm X 75 mm X 75 mm wooden blocks complete.  
ii)  470 mm X 380 mm X 240 mm</t>
  </si>
  <si>
    <t>Suppling fitting fixing liquid soapcontainer
 b) PTMT (Prayag or Equivelent)</t>
  </si>
  <si>
    <t>Suppling fitting fixing soap holder 
a) PTMT (Prayag or Equivelent)</t>
  </si>
  <si>
    <t>Supplying P.V.C. water storage tank of approved quality with closed top with lid (Black) - Multilayer
 (d) 1500 litre capacity</t>
  </si>
  <si>
    <t>Labour for hoisting plastic water storage tank. 
(ii) Above 1500 litre upto 5000 litre capacity. litre capacity.</t>
  </si>
  <si>
    <t xml:space="preserve">Supplying, fitting and fixing Black stone used in kitchen slab, above, wardrobe etc. laind &amp; jointed with necessary adhesive cement mortar (1:2) including griding or polishing as per direction of E-I-C. Ground floor. 
(a) Slab thickness 20 to 25 mm </t>
  </si>
  <si>
    <t>Supplying ,fittings &amp; fixing of stainless steel sink complete with waste fittings and two coats of painting of C.I. Brackets. (a) Sink only 
(ii) 630X550X180 mm</t>
  </si>
  <si>
    <t xml:space="preserve">Supply &amp; delevery of 1.1 Kv grade XLPE Aluminium armoured cable(make Gloster/Nicco/Havells) 
b) 4 x 16 sq mm </t>
  </si>
  <si>
    <t xml:space="preserve">Supply &amp; delevery of 1.1 Kv grade XLPE Aluminium armoured cable(make Gloster/Nicco/Havells) 
c) 4 x 6 sq mm </t>
  </si>
  <si>
    <t>Name of Work: Construction of Model Urban Police Station Building with Force Barrack and Canteen at A.J.C. Bose B. Garden P.S. under Howrah Police Commissionerate.</t>
  </si>
  <si>
    <t xml:space="preserve">Tender Inviting Authority: The Additional Chief Engineer,  W.B.P.H&amp;.I.D.Corpn. Ltd. </t>
  </si>
  <si>
    <t>Contract No:   WBPHIDCL/ACE/NIT- 102(e)/2018-2019 (3rd Call) For Sl. No. 2</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</si>
</sst>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
      <name val="Book Antiqua"/>
      <family val="1"/>
    </font>
    <font>
      <sz val="11"/>
      <name val="Book Antiqua"/>
      <family val="1"/>
    </font>
    <font>
      <b/>
      <sz val="10"/>
      <name val="Book Antiqua"/>
      <family val="1"/>
    </font>
    <font>
      <b/>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1"/>
      <color rgb="FF0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style="thin"/>
      <bottom>
        <color indexed="63"/>
      </bottom>
    </border>
    <border>
      <left style="thin"/>
      <right/>
      <top>
        <color indexed="63"/>
      </top>
      <bottom style="thin"/>
    </border>
    <border>
      <left>
        <color indexed="63"/>
      </left>
      <right>
        <color indexed="63"/>
      </right>
      <top>
        <color indexed="63"/>
      </top>
      <bottom style="thin"/>
    </border>
    <border>
      <left/>
      <right style="thin"/>
      <top>
        <color indexed="63"/>
      </top>
      <bottom style="thin"/>
    </border>
    <border>
      <left/>
      <right/>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07">
    <xf numFmtId="0" fontId="0" fillId="0" borderId="0" xfId="0" applyFont="1" applyAlignment="1">
      <alignment/>
    </xf>
    <xf numFmtId="0" fontId="3" fillId="0" borderId="0" xfId="58" applyNumberFormat="1" applyFont="1" applyFill="1" applyBorder="1" applyAlignment="1">
      <alignment vertical="center"/>
      <protection/>
    </xf>
    <xf numFmtId="0" fontId="67" fillId="0" borderId="0" xfId="58" applyNumberFormat="1" applyFont="1" applyFill="1" applyBorder="1" applyAlignment="1" applyProtection="1">
      <alignment vertical="center"/>
      <protection locked="0"/>
    </xf>
    <xf numFmtId="0" fontId="67"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8"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7"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7"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7"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7"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7" fillId="0" borderId="0" xfId="58" applyNumberFormat="1" applyFont="1" applyFill="1" applyAlignment="1" applyProtection="1">
      <alignment vertical="top"/>
      <protection/>
    </xf>
    <xf numFmtId="0" fontId="0" fillId="0" borderId="0" xfId="58" applyNumberFormat="1" applyFill="1">
      <alignment/>
      <protection/>
    </xf>
    <xf numFmtId="0" fontId="69" fillId="0" borderId="0" xfId="58" applyNumberFormat="1" applyFont="1" applyFill="1">
      <alignment/>
      <protection/>
    </xf>
    <xf numFmtId="0" fontId="70"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71"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14" fillId="0" borderId="10" xfId="64" applyNumberFormat="1" applyFont="1" applyFill="1" applyBorder="1" applyAlignment="1" applyProtection="1">
      <alignment vertical="center" wrapText="1"/>
      <protection locked="0"/>
    </xf>
    <xf numFmtId="0" fontId="72" fillId="33" borderId="10" xfId="64" applyNumberFormat="1" applyFont="1" applyFill="1" applyBorder="1" applyAlignment="1" applyProtection="1">
      <alignment vertical="center" wrapText="1"/>
      <protection locked="0"/>
    </xf>
    <xf numFmtId="0" fontId="73"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69"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4" fillId="0" borderId="11" xfId="64" applyNumberFormat="1" applyFont="1" applyFill="1" applyBorder="1" applyAlignment="1">
      <alignment vertical="top"/>
      <protection/>
    </xf>
    <xf numFmtId="10" fontId="75" fillId="33" borderId="10" xfId="69" applyNumberFormat="1" applyFont="1" applyFill="1" applyBorder="1" applyAlignment="1" applyProtection="1">
      <alignment horizontal="center" vertical="center"/>
      <protection locked="0"/>
    </xf>
    <xf numFmtId="2" fontId="6" fillId="0" borderId="14" xfId="64" applyNumberFormat="1" applyFont="1" applyFill="1" applyBorder="1" applyAlignment="1">
      <alignment horizontal="right" vertical="top"/>
      <protection/>
    </xf>
    <xf numFmtId="0" fontId="17" fillId="0" borderId="11" xfId="64" applyNumberFormat="1" applyFont="1" applyFill="1" applyBorder="1" applyAlignment="1">
      <alignment vertical="top" wrapText="1"/>
      <protection/>
    </xf>
    <xf numFmtId="180"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5" xfId="58" applyNumberFormat="1" applyFont="1" applyFill="1" applyBorder="1" applyAlignment="1" applyProtection="1">
      <alignment horizontal="right" vertical="center" readingOrder="1"/>
      <protection locked="0"/>
    </xf>
    <xf numFmtId="0" fontId="2" fillId="0" borderId="16"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17" xfId="64" applyNumberFormat="1" applyFont="1" applyFill="1" applyBorder="1" applyAlignment="1">
      <alignment horizontal="right" vertical="center" readingOrder="1"/>
      <protection/>
    </xf>
    <xf numFmtId="180" fontId="2" fillId="0" borderId="17"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4" xfId="58" applyNumberFormat="1" applyFont="1" applyFill="1" applyBorder="1" applyAlignment="1">
      <alignment horizontal="center" vertical="top" wrapText="1"/>
      <protection/>
    </xf>
    <xf numFmtId="0" fontId="2" fillId="0" borderId="18" xfId="58" applyNumberFormat="1" applyFont="1" applyFill="1" applyBorder="1" applyAlignment="1">
      <alignment horizontal="center" vertical="top" wrapText="1"/>
      <protection/>
    </xf>
    <xf numFmtId="0" fontId="73" fillId="0" borderId="19"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0" fontId="18" fillId="0" borderId="11" xfId="0" applyFont="1" applyFill="1" applyBorder="1" applyAlignment="1">
      <alignment horizontal="justify" vertical="top" wrapText="1"/>
    </xf>
    <xf numFmtId="2" fontId="3" fillId="0" borderId="0" xfId="58" applyNumberFormat="1" applyFont="1" applyFill="1" applyAlignment="1">
      <alignment vertical="top"/>
      <protection/>
    </xf>
    <xf numFmtId="0" fontId="2" fillId="0" borderId="20" xfId="64" applyNumberFormat="1" applyFont="1" applyFill="1" applyBorder="1" applyAlignment="1">
      <alignment horizontal="left" vertical="top"/>
      <protection/>
    </xf>
    <xf numFmtId="0" fontId="2" fillId="0" borderId="15" xfId="64" applyNumberFormat="1" applyFont="1" applyFill="1" applyBorder="1" applyAlignment="1">
      <alignment horizontal="left" vertical="top"/>
      <protection/>
    </xf>
    <xf numFmtId="0" fontId="3" fillId="0" borderId="0" xfId="64" applyNumberFormat="1" applyFont="1" applyFill="1" applyBorder="1" applyAlignment="1">
      <alignment vertical="top"/>
      <protection/>
    </xf>
    <xf numFmtId="0" fontId="6" fillId="0" borderId="21" xfId="64" applyNumberFormat="1" applyFont="1" applyFill="1" applyBorder="1" applyAlignment="1">
      <alignment vertical="top"/>
      <protection/>
    </xf>
    <xf numFmtId="0" fontId="3" fillId="0" borderId="21" xfId="64" applyNumberFormat="1" applyFont="1" applyFill="1" applyBorder="1" applyAlignment="1">
      <alignment vertical="top"/>
      <protection/>
    </xf>
    <xf numFmtId="2" fontId="6" fillId="0" borderId="15" xfId="42" applyNumberFormat="1" applyFont="1" applyFill="1" applyBorder="1" applyAlignment="1">
      <alignment vertical="top"/>
    </xf>
    <xf numFmtId="2" fontId="6" fillId="0" borderId="22" xfId="64" applyNumberFormat="1" applyFont="1" applyFill="1" applyBorder="1" applyAlignment="1">
      <alignment vertical="top"/>
      <protection/>
    </xf>
    <xf numFmtId="0" fontId="3" fillId="0" borderId="15" xfId="64" applyNumberFormat="1" applyFont="1" applyFill="1" applyBorder="1" applyAlignment="1">
      <alignment vertical="top" wrapText="1"/>
      <protection/>
    </xf>
    <xf numFmtId="0" fontId="2" fillId="33" borderId="11" xfId="58" applyNumberFormat="1" applyFont="1" applyFill="1" applyBorder="1" applyAlignment="1" applyProtection="1">
      <alignment horizontal="right" vertical="center" readingOrder="1"/>
      <protection locked="0"/>
    </xf>
    <xf numFmtId="2" fontId="2" fillId="0" borderId="11" xfId="64" applyNumberFormat="1" applyFont="1" applyFill="1" applyBorder="1" applyAlignment="1">
      <alignment horizontal="right" vertical="center" readingOrder="1"/>
      <protection/>
    </xf>
    <xf numFmtId="2" fontId="2" fillId="0" borderId="11" xfId="63" applyNumberFormat="1" applyFont="1" applyFill="1" applyBorder="1" applyAlignment="1">
      <alignment horizontal="right" vertical="center" readingOrder="1"/>
      <protection/>
    </xf>
    <xf numFmtId="0" fontId="3" fillId="0" borderId="11" xfId="58" applyNumberFormat="1" applyFont="1" applyFill="1" applyBorder="1" applyAlignment="1">
      <alignment horizontal="center" vertical="center"/>
      <protection/>
    </xf>
    <xf numFmtId="0" fontId="3" fillId="0" borderId="11" xfId="53" applyFont="1" applyFill="1" applyBorder="1" applyAlignment="1" applyProtection="1">
      <alignment horizontal="justify" vertical="top" wrapText="1"/>
      <protection/>
    </xf>
    <xf numFmtId="0" fontId="3" fillId="0" borderId="11" xfId="58" applyFont="1" applyFill="1" applyBorder="1" applyAlignment="1">
      <alignment horizontal="justify" vertical="top" wrapText="1"/>
      <protection/>
    </xf>
    <xf numFmtId="0" fontId="3" fillId="0" borderId="11" xfId="0" applyFont="1" applyFill="1" applyBorder="1" applyAlignment="1">
      <alignment vertical="top" wrapText="1"/>
    </xf>
    <xf numFmtId="0" fontId="3" fillId="0" borderId="11" xfId="0" applyFont="1" applyFill="1" applyBorder="1" applyAlignment="1">
      <alignment horizontal="justify" vertical="top" wrapText="1"/>
    </xf>
    <xf numFmtId="0" fontId="3" fillId="0" borderId="11" xfId="0" applyFont="1" applyFill="1" applyBorder="1" applyAlignment="1">
      <alignment horizontal="left" vertical="top" wrapText="1"/>
    </xf>
    <xf numFmtId="0" fontId="3" fillId="0" borderId="15" xfId="0" applyFont="1" applyFill="1" applyBorder="1" applyAlignment="1">
      <alignment vertical="top" wrapText="1"/>
    </xf>
    <xf numFmtId="0" fontId="3" fillId="0" borderId="10" xfId="58" applyFont="1" applyFill="1" applyBorder="1" applyAlignment="1">
      <alignment horizontal="justify" vertical="top" wrapText="1"/>
      <protection/>
    </xf>
    <xf numFmtId="0" fontId="3" fillId="0" borderId="11" xfId="0" applyNumberFormat="1" applyFont="1" applyFill="1" applyBorder="1" applyAlignment="1">
      <alignment horizontal="justify" vertical="top" wrapText="1"/>
    </xf>
    <xf numFmtId="0" fontId="3" fillId="0" borderId="11" xfId="58" applyNumberFormat="1" applyFont="1" applyFill="1" applyBorder="1" applyAlignment="1">
      <alignment horizontal="justify" vertical="top" wrapText="1"/>
      <protection/>
    </xf>
    <xf numFmtId="0" fontId="3" fillId="0" borderId="11" xfId="60" applyNumberFormat="1" applyFont="1" applyFill="1" applyBorder="1" applyAlignment="1">
      <alignment horizontal="justify" vertical="top" wrapText="1"/>
      <protection/>
    </xf>
    <xf numFmtId="0" fontId="3" fillId="0" borderId="15" xfId="0" applyFont="1" applyFill="1" applyBorder="1" applyAlignment="1">
      <alignment horizontal="justify" vertical="top" wrapText="1"/>
    </xf>
    <xf numFmtId="0" fontId="3" fillId="0" borderId="16" xfId="0" applyFont="1" applyFill="1" applyBorder="1" applyAlignment="1">
      <alignment horizontal="justify" vertical="top" wrapText="1"/>
    </xf>
    <xf numFmtId="0" fontId="3" fillId="0" borderId="11" xfId="0" applyFont="1" applyFill="1" applyBorder="1" applyAlignment="1">
      <alignment horizontal="justify" vertical="top"/>
    </xf>
    <xf numFmtId="0" fontId="3" fillId="0" borderId="15" xfId="0" applyFont="1" applyFill="1" applyBorder="1" applyAlignment="1">
      <alignment horizontal="left" vertical="top" wrapText="1"/>
    </xf>
    <xf numFmtId="0" fontId="76" fillId="0" borderId="18" xfId="64" applyNumberFormat="1" applyFont="1" applyFill="1" applyBorder="1" applyAlignment="1">
      <alignment horizontal="left" vertical="center" wrapText="1" readingOrder="1"/>
      <protection/>
    </xf>
    <xf numFmtId="182" fontId="3" fillId="0" borderId="11" xfId="0" applyNumberFormat="1" applyFont="1" applyFill="1" applyBorder="1" applyAlignment="1">
      <alignment horizontal="center" vertical="center"/>
    </xf>
    <xf numFmtId="2" fontId="3" fillId="0" borderId="11" xfId="58" applyNumberFormat="1" applyFont="1" applyFill="1" applyBorder="1" applyAlignment="1">
      <alignment horizontal="center" vertical="center"/>
      <protection/>
    </xf>
    <xf numFmtId="2" fontId="3" fillId="0" borderId="11" xfId="54" applyNumberFormat="1" applyFont="1" applyFill="1" applyBorder="1" applyAlignment="1" applyProtection="1">
      <alignment horizontal="center" vertical="center" wrapText="1"/>
      <protection/>
    </xf>
    <xf numFmtId="2" fontId="3" fillId="0" borderId="11" xfId="58" applyNumberFormat="1" applyFont="1" applyFill="1" applyBorder="1" applyAlignment="1">
      <alignment horizontal="left" vertical="center"/>
      <protection/>
    </xf>
    <xf numFmtId="0" fontId="2" fillId="0" borderId="12" xfId="58" applyNumberFormat="1" applyFont="1" applyFill="1" applyBorder="1" applyAlignment="1">
      <alignment horizontal="center" vertical="center" wrapText="1"/>
      <protection/>
    </xf>
    <xf numFmtId="0" fontId="2" fillId="0" borderId="23" xfId="58" applyNumberFormat="1" applyFont="1" applyFill="1" applyBorder="1" applyAlignment="1">
      <alignment horizontal="center" vertical="center" wrapText="1"/>
      <protection/>
    </xf>
    <xf numFmtId="0" fontId="2" fillId="0" borderId="18" xfId="58" applyNumberFormat="1" applyFont="1" applyFill="1" applyBorder="1" applyAlignment="1">
      <alignment horizontal="center" vertical="center" wrapText="1"/>
      <protection/>
    </xf>
    <xf numFmtId="0" fontId="6" fillId="0" borderId="23" xfId="64" applyNumberFormat="1" applyFont="1" applyFill="1" applyBorder="1" applyAlignment="1">
      <alignment horizontal="center" vertical="top" wrapText="1"/>
      <protection/>
    </xf>
    <xf numFmtId="0" fontId="6" fillId="0" borderId="18" xfId="64" applyNumberFormat="1" applyFont="1" applyFill="1" applyBorder="1" applyAlignment="1">
      <alignment horizontal="center" vertical="top" wrapText="1"/>
      <protection/>
    </xf>
    <xf numFmtId="0" fontId="77"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8" fillId="0" borderId="21"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23" xfId="64" applyNumberFormat="1" applyFont="1" applyFill="1" applyBorder="1" applyAlignment="1" applyProtection="1">
      <alignment horizontal="left" vertical="top"/>
      <protection locked="0"/>
    </xf>
    <xf numFmtId="0" fontId="2" fillId="0" borderId="18"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Q324"/>
  <sheetViews>
    <sheetView showGridLines="0" view="pageBreakPreview" zoomScaleNormal="60" zoomScaleSheetLayoutView="100" zoomScalePageLayoutView="0" workbookViewId="0" topLeftCell="A319">
      <selection activeCell="D322" sqref="D322"/>
    </sheetView>
  </sheetViews>
  <sheetFormatPr defaultColWidth="9.140625" defaultRowHeight="15"/>
  <cols>
    <col min="1" max="1" width="13.57421875" style="20" customWidth="1"/>
    <col min="2" max="2" width="65.421875" style="61" customWidth="1"/>
    <col min="3" max="3" width="13.140625" style="20" hidden="1"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5"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219" width="9.140625" style="20" customWidth="1"/>
    <col min="220" max="224" width="9.140625" style="21" customWidth="1"/>
    <col min="225" max="16384" width="9.140625" style="20" customWidth="1"/>
  </cols>
  <sheetData>
    <row r="1" spans="1:224" s="1" customFormat="1" ht="27" customHeight="1">
      <c r="A1" s="100" t="str">
        <f>B2&amp;" BoQ"</f>
        <v>Percentage BoQ</v>
      </c>
      <c r="B1" s="100"/>
      <c r="C1" s="100"/>
      <c r="D1" s="100"/>
      <c r="E1" s="100"/>
      <c r="F1" s="100"/>
      <c r="G1" s="100"/>
      <c r="H1" s="100"/>
      <c r="I1" s="100"/>
      <c r="J1" s="100"/>
      <c r="K1" s="100"/>
      <c r="L1" s="100"/>
      <c r="O1" s="2"/>
      <c r="P1" s="2"/>
      <c r="Q1" s="3"/>
      <c r="HL1" s="3"/>
      <c r="HM1" s="3"/>
      <c r="HN1" s="3"/>
      <c r="HO1" s="3"/>
      <c r="HP1" s="3"/>
    </row>
    <row r="2" spans="1:17" s="1" customFormat="1" ht="25.5" customHeight="1" hidden="1">
      <c r="A2" s="22" t="s">
        <v>4</v>
      </c>
      <c r="B2" s="22" t="s">
        <v>63</v>
      </c>
      <c r="C2" s="22" t="s">
        <v>5</v>
      </c>
      <c r="D2" s="22" t="s">
        <v>6</v>
      </c>
      <c r="E2" s="22" t="s">
        <v>7</v>
      </c>
      <c r="J2" s="4"/>
      <c r="K2" s="4"/>
      <c r="L2" s="4"/>
      <c r="O2" s="2"/>
      <c r="P2" s="2"/>
      <c r="Q2" s="3"/>
    </row>
    <row r="3" spans="1:224" s="1" customFormat="1" ht="30" customHeight="1" hidden="1">
      <c r="A3" s="1" t="s">
        <v>68</v>
      </c>
      <c r="C3" s="1" t="s">
        <v>67</v>
      </c>
      <c r="HL3" s="3"/>
      <c r="HM3" s="3"/>
      <c r="HN3" s="3"/>
      <c r="HO3" s="3"/>
      <c r="HP3" s="3"/>
    </row>
    <row r="4" spans="1:224" s="5" customFormat="1" ht="30.75" customHeight="1">
      <c r="A4" s="101" t="s">
        <v>690</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HL4" s="6"/>
      <c r="HM4" s="6"/>
      <c r="HN4" s="6"/>
      <c r="HO4" s="6"/>
      <c r="HP4" s="6"/>
    </row>
    <row r="5" spans="1:224" s="5" customFormat="1" ht="30.75" customHeight="1">
      <c r="A5" s="101" t="s">
        <v>689</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HL5" s="6"/>
      <c r="HM5" s="6"/>
      <c r="HN5" s="6"/>
      <c r="HO5" s="6"/>
      <c r="HP5" s="6"/>
    </row>
    <row r="6" spans="1:224" s="5" customFormat="1" ht="30.75" customHeight="1">
      <c r="A6" s="101" t="s">
        <v>691</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HL6" s="6"/>
      <c r="HM6" s="6"/>
      <c r="HN6" s="6"/>
      <c r="HO6" s="6"/>
      <c r="HP6" s="6"/>
    </row>
    <row r="7" spans="1:224" s="5" customFormat="1" ht="29.25" customHeight="1" hidden="1">
      <c r="A7" s="102" t="s">
        <v>8</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HL7" s="6"/>
      <c r="HM7" s="6"/>
      <c r="HN7" s="6"/>
      <c r="HO7" s="6"/>
      <c r="HP7" s="6"/>
    </row>
    <row r="8" spans="1:224" s="7" customFormat="1" ht="37.5" customHeight="1">
      <c r="A8" s="23" t="s">
        <v>9</v>
      </c>
      <c r="B8" s="103"/>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5"/>
      <c r="HL8" s="8"/>
      <c r="HM8" s="8"/>
      <c r="HN8" s="8"/>
      <c r="HO8" s="8"/>
      <c r="HP8" s="8"/>
    </row>
    <row r="9" spans="1:224" s="9" customFormat="1" ht="61.5" customHeight="1">
      <c r="A9" s="95" t="s">
        <v>10</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7"/>
      <c r="HL9" s="10"/>
      <c r="HM9" s="10"/>
      <c r="HN9" s="10"/>
      <c r="HO9" s="10"/>
      <c r="HP9" s="10"/>
    </row>
    <row r="10" spans="1:224" s="12" customFormat="1" ht="31.5" customHeight="1">
      <c r="A10" s="54" t="s">
        <v>11</v>
      </c>
      <c r="B10" s="14" t="s">
        <v>12</v>
      </c>
      <c r="C10" s="57"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L10" s="13"/>
      <c r="HM10" s="13"/>
      <c r="HN10" s="13"/>
      <c r="HO10" s="13"/>
      <c r="HP10" s="13"/>
    </row>
    <row r="11" spans="1:224" s="12" customFormat="1" ht="67.5" customHeight="1">
      <c r="A11" s="54" t="s">
        <v>0</v>
      </c>
      <c r="B11" s="14" t="s">
        <v>17</v>
      </c>
      <c r="C11" s="57"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L11" s="13"/>
      <c r="HM11" s="13"/>
      <c r="HN11" s="13"/>
      <c r="HO11" s="13"/>
      <c r="HP11" s="13"/>
    </row>
    <row r="12" spans="1:224" s="12" customFormat="1" ht="15">
      <c r="A12" s="55">
        <v>1</v>
      </c>
      <c r="B12" s="14">
        <v>2</v>
      </c>
      <c r="C12" s="58">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L12" s="13"/>
      <c r="HM12" s="13"/>
      <c r="HN12" s="13"/>
      <c r="HO12" s="13"/>
      <c r="HP12" s="13"/>
    </row>
    <row r="13" spans="1:224" s="15" customFormat="1" ht="28.5" customHeight="1">
      <c r="A13" s="56">
        <v>1</v>
      </c>
      <c r="B13" s="39" t="s">
        <v>252</v>
      </c>
      <c r="C13" s="90" t="s">
        <v>34</v>
      </c>
      <c r="D13" s="40"/>
      <c r="E13" s="41"/>
      <c r="F13" s="42"/>
      <c r="G13" s="43"/>
      <c r="H13" s="43"/>
      <c r="I13" s="42"/>
      <c r="J13" s="44"/>
      <c r="K13" s="45"/>
      <c r="L13" s="45"/>
      <c r="M13" s="46"/>
      <c r="N13" s="47"/>
      <c r="O13" s="47"/>
      <c r="P13" s="48"/>
      <c r="Q13" s="47"/>
      <c r="R13" s="47"/>
      <c r="S13" s="48"/>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50"/>
      <c r="BB13" s="51"/>
      <c r="BC13" s="52"/>
      <c r="HL13" s="16">
        <v>1</v>
      </c>
      <c r="HM13" s="16" t="s">
        <v>35</v>
      </c>
      <c r="HN13" s="16" t="s">
        <v>36</v>
      </c>
      <c r="HO13" s="16">
        <v>10</v>
      </c>
      <c r="HP13" s="16" t="s">
        <v>37</v>
      </c>
    </row>
    <row r="14" spans="1:224" s="15" customFormat="1" ht="58.5" customHeight="1">
      <c r="A14" s="56">
        <v>2</v>
      </c>
      <c r="B14" s="77" t="s">
        <v>277</v>
      </c>
      <c r="C14" s="90" t="s">
        <v>249</v>
      </c>
      <c r="D14" s="91">
        <v>20</v>
      </c>
      <c r="E14" s="92" t="s">
        <v>404</v>
      </c>
      <c r="F14" s="93">
        <v>505.65</v>
      </c>
      <c r="G14" s="53"/>
      <c r="H14" s="43"/>
      <c r="I14" s="42" t="s">
        <v>39</v>
      </c>
      <c r="J14" s="44">
        <f>IF(I14="Less(-)",-1,1)</f>
        <v>1</v>
      </c>
      <c r="K14" s="45" t="s">
        <v>64</v>
      </c>
      <c r="L14" s="45" t="s">
        <v>7</v>
      </c>
      <c r="M14" s="72"/>
      <c r="N14" s="53"/>
      <c r="O14" s="53"/>
      <c r="P14" s="49"/>
      <c r="Q14" s="53"/>
      <c r="R14" s="53"/>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73">
        <f>total_amount_ba($B$2,$D$2,D14,F14,J14,K14,M14)</f>
        <v>10113</v>
      </c>
      <c r="BB14" s="74">
        <f>BA14+SUM(N14:AZ14)</f>
        <v>10113</v>
      </c>
      <c r="BC14" s="52" t="str">
        <f>SpellNumber(L14,BB14)</f>
        <v>INR  Ten Thousand One Hundred &amp; Thirteen  Only</v>
      </c>
      <c r="BE14" s="63"/>
      <c r="BF14" s="63"/>
      <c r="BG14" s="63"/>
      <c r="BH14" s="63"/>
      <c r="HL14" s="16">
        <v>2</v>
      </c>
      <c r="HM14" s="16" t="s">
        <v>35</v>
      </c>
      <c r="HN14" s="16" t="s">
        <v>44</v>
      </c>
      <c r="HO14" s="16">
        <v>10</v>
      </c>
      <c r="HP14" s="16" t="s">
        <v>38</v>
      </c>
    </row>
    <row r="15" spans="1:224" s="15" customFormat="1" ht="76.5" customHeight="1">
      <c r="A15" s="56">
        <v>3</v>
      </c>
      <c r="B15" s="77" t="s">
        <v>278</v>
      </c>
      <c r="C15" s="90" t="s">
        <v>250</v>
      </c>
      <c r="D15" s="91">
        <v>10</v>
      </c>
      <c r="E15" s="92" t="s">
        <v>247</v>
      </c>
      <c r="F15" s="93">
        <v>260.18</v>
      </c>
      <c r="G15" s="53"/>
      <c r="H15" s="43"/>
      <c r="I15" s="42" t="s">
        <v>39</v>
      </c>
      <c r="J15" s="44">
        <f>IF(I15="Less(-)",-1,1)</f>
        <v>1</v>
      </c>
      <c r="K15" s="45" t="s">
        <v>64</v>
      </c>
      <c r="L15" s="45" t="s">
        <v>7</v>
      </c>
      <c r="M15" s="72"/>
      <c r="N15" s="53"/>
      <c r="O15" s="53"/>
      <c r="P15" s="49"/>
      <c r="Q15" s="53"/>
      <c r="R15" s="53"/>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73">
        <f>total_amount_ba($B$2,$D$2,D15,F15,J15,K15,M15)</f>
        <v>2601.8</v>
      </c>
      <c r="BB15" s="74">
        <f>BA15+SUM(N15:AZ15)</f>
        <v>2601.8</v>
      </c>
      <c r="BC15" s="52" t="str">
        <f>SpellNumber(L15,BB15)</f>
        <v>INR  Two Thousand Six Hundred &amp; One  and Paise Eighty Only</v>
      </c>
      <c r="HL15" s="16">
        <v>2</v>
      </c>
      <c r="HM15" s="16" t="s">
        <v>35</v>
      </c>
      <c r="HN15" s="16" t="s">
        <v>44</v>
      </c>
      <c r="HO15" s="16">
        <v>10</v>
      </c>
      <c r="HP15" s="16" t="s">
        <v>38</v>
      </c>
    </row>
    <row r="16" spans="1:224" s="15" customFormat="1" ht="87" customHeight="1">
      <c r="A16" s="56">
        <v>4</v>
      </c>
      <c r="B16" s="77" t="s">
        <v>279</v>
      </c>
      <c r="C16" s="90" t="s">
        <v>43</v>
      </c>
      <c r="D16" s="91">
        <v>40</v>
      </c>
      <c r="E16" s="92" t="s">
        <v>404</v>
      </c>
      <c r="F16" s="93">
        <v>187.78</v>
      </c>
      <c r="G16" s="53"/>
      <c r="H16" s="43"/>
      <c r="I16" s="42" t="s">
        <v>39</v>
      </c>
      <c r="J16" s="44">
        <f>IF(I16="Less(-)",-1,1)</f>
        <v>1</v>
      </c>
      <c r="K16" s="45" t="s">
        <v>64</v>
      </c>
      <c r="L16" s="45" t="s">
        <v>7</v>
      </c>
      <c r="M16" s="72"/>
      <c r="N16" s="53"/>
      <c r="O16" s="53"/>
      <c r="P16" s="49"/>
      <c r="Q16" s="53"/>
      <c r="R16" s="53"/>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73">
        <f>total_amount_ba($B$2,$D$2,D16,F16,J16,K16,M16)</f>
        <v>7511.2</v>
      </c>
      <c r="BB16" s="74">
        <f>BA16+SUM(N16:AZ16)</f>
        <v>7511.2</v>
      </c>
      <c r="BC16" s="52" t="str">
        <f>SpellNumber(L16,BB16)</f>
        <v>INR  Seven Thousand Five Hundred &amp; Eleven  and Paise Twenty Only</v>
      </c>
      <c r="HL16" s="16">
        <v>2</v>
      </c>
      <c r="HM16" s="16" t="s">
        <v>35</v>
      </c>
      <c r="HN16" s="16" t="s">
        <v>44</v>
      </c>
      <c r="HO16" s="16">
        <v>10</v>
      </c>
      <c r="HP16" s="16" t="s">
        <v>38</v>
      </c>
    </row>
    <row r="17" spans="1:224" s="15" customFormat="1" ht="48" customHeight="1">
      <c r="A17" s="56">
        <v>5</v>
      </c>
      <c r="B17" s="77" t="s">
        <v>265</v>
      </c>
      <c r="C17" s="90" t="s">
        <v>45</v>
      </c>
      <c r="D17" s="91">
        <v>851.5</v>
      </c>
      <c r="E17" s="92" t="s">
        <v>247</v>
      </c>
      <c r="F17" s="93">
        <v>11.31</v>
      </c>
      <c r="G17" s="53"/>
      <c r="H17" s="43"/>
      <c r="I17" s="42" t="s">
        <v>39</v>
      </c>
      <c r="J17" s="44">
        <f aca="true" t="shared" si="0" ref="J17:J66">IF(I17="Less(-)",-1,1)</f>
        <v>1</v>
      </c>
      <c r="K17" s="45" t="s">
        <v>64</v>
      </c>
      <c r="L17" s="45" t="s">
        <v>7</v>
      </c>
      <c r="M17" s="72"/>
      <c r="N17" s="53"/>
      <c r="O17" s="53"/>
      <c r="P17" s="49"/>
      <c r="Q17" s="53"/>
      <c r="R17" s="53"/>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73">
        <f aca="true" t="shared" si="1" ref="BA17:BA62">total_amount_ba($B$2,$D$2,D17,F17,J17,K17,M17)</f>
        <v>9630.47</v>
      </c>
      <c r="BB17" s="74">
        <f aca="true" t="shared" si="2" ref="BB17:BB66">BA17+SUM(N17:AZ17)</f>
        <v>9630.47</v>
      </c>
      <c r="BC17" s="52" t="str">
        <f aca="true" t="shared" si="3" ref="BC17:BC66">SpellNumber(L17,BB17)</f>
        <v>INR  Nine Thousand Six Hundred &amp; Thirty  and Paise Forty Seven Only</v>
      </c>
      <c r="HL17" s="16">
        <v>3</v>
      </c>
      <c r="HM17" s="16" t="s">
        <v>46</v>
      </c>
      <c r="HN17" s="16" t="s">
        <v>47</v>
      </c>
      <c r="HO17" s="16">
        <v>10</v>
      </c>
      <c r="HP17" s="16" t="s">
        <v>38</v>
      </c>
    </row>
    <row r="18" spans="1:224" s="15" customFormat="1" ht="118.5" customHeight="1">
      <c r="A18" s="56">
        <v>6</v>
      </c>
      <c r="B18" s="77" t="s">
        <v>269</v>
      </c>
      <c r="C18" s="90" t="s">
        <v>48</v>
      </c>
      <c r="D18" s="91">
        <v>675</v>
      </c>
      <c r="E18" s="92" t="s">
        <v>404</v>
      </c>
      <c r="F18" s="93">
        <v>134.92</v>
      </c>
      <c r="G18" s="53"/>
      <c r="H18" s="43"/>
      <c r="I18" s="42" t="s">
        <v>39</v>
      </c>
      <c r="J18" s="44">
        <f t="shared" si="0"/>
        <v>1</v>
      </c>
      <c r="K18" s="45" t="s">
        <v>64</v>
      </c>
      <c r="L18" s="45" t="s">
        <v>7</v>
      </c>
      <c r="M18" s="72"/>
      <c r="N18" s="53"/>
      <c r="O18" s="53"/>
      <c r="P18" s="49"/>
      <c r="Q18" s="53"/>
      <c r="R18" s="53"/>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73">
        <f t="shared" si="1"/>
        <v>91071</v>
      </c>
      <c r="BB18" s="74">
        <f t="shared" si="2"/>
        <v>91071</v>
      </c>
      <c r="BC18" s="52" t="str">
        <f t="shared" si="3"/>
        <v>INR  Ninety One Thousand  &amp;Seventy One  Only</v>
      </c>
      <c r="HL18" s="16">
        <v>1.01</v>
      </c>
      <c r="HM18" s="16" t="s">
        <v>40</v>
      </c>
      <c r="HN18" s="16" t="s">
        <v>36</v>
      </c>
      <c r="HO18" s="16">
        <v>123.223</v>
      </c>
      <c r="HP18" s="16" t="s">
        <v>38</v>
      </c>
    </row>
    <row r="19" spans="1:224" s="15" customFormat="1" ht="143.25" customHeight="1">
      <c r="A19" s="56">
        <v>7</v>
      </c>
      <c r="B19" s="77" t="s">
        <v>524</v>
      </c>
      <c r="C19" s="90" t="s">
        <v>49</v>
      </c>
      <c r="D19" s="91">
        <v>35</v>
      </c>
      <c r="E19" s="92" t="s">
        <v>404</v>
      </c>
      <c r="F19" s="93">
        <v>217.62</v>
      </c>
      <c r="G19" s="53"/>
      <c r="H19" s="43"/>
      <c r="I19" s="42" t="s">
        <v>39</v>
      </c>
      <c r="J19" s="44">
        <f t="shared" si="0"/>
        <v>1</v>
      </c>
      <c r="K19" s="45" t="s">
        <v>64</v>
      </c>
      <c r="L19" s="45" t="s">
        <v>7</v>
      </c>
      <c r="M19" s="72"/>
      <c r="N19" s="53"/>
      <c r="O19" s="53"/>
      <c r="P19" s="49"/>
      <c r="Q19" s="53"/>
      <c r="R19" s="53"/>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73">
        <f t="shared" si="1"/>
        <v>7616.7</v>
      </c>
      <c r="BB19" s="74">
        <f t="shared" si="2"/>
        <v>7616.7</v>
      </c>
      <c r="BC19" s="52" t="str">
        <f t="shared" si="3"/>
        <v>INR  Seven Thousand Six Hundred &amp; Sixteen  and Paise Seventy Only</v>
      </c>
      <c r="HL19" s="16">
        <v>1.02</v>
      </c>
      <c r="HM19" s="16" t="s">
        <v>41</v>
      </c>
      <c r="HN19" s="16" t="s">
        <v>42</v>
      </c>
      <c r="HO19" s="16">
        <v>213</v>
      </c>
      <c r="HP19" s="16" t="s">
        <v>38</v>
      </c>
    </row>
    <row r="20" spans="1:224" s="15" customFormat="1" ht="49.5" customHeight="1">
      <c r="A20" s="56">
        <v>8</v>
      </c>
      <c r="B20" s="77" t="s">
        <v>280</v>
      </c>
      <c r="C20" s="90" t="s">
        <v>50</v>
      </c>
      <c r="D20" s="91">
        <v>485.078</v>
      </c>
      <c r="E20" s="92" t="s">
        <v>404</v>
      </c>
      <c r="F20" s="93">
        <v>87.71</v>
      </c>
      <c r="G20" s="53"/>
      <c r="H20" s="43"/>
      <c r="I20" s="42" t="s">
        <v>39</v>
      </c>
      <c r="J20" s="44">
        <f t="shared" si="0"/>
        <v>1</v>
      </c>
      <c r="K20" s="45" t="s">
        <v>64</v>
      </c>
      <c r="L20" s="45" t="s">
        <v>7</v>
      </c>
      <c r="M20" s="72"/>
      <c r="N20" s="53"/>
      <c r="O20" s="53"/>
      <c r="P20" s="49"/>
      <c r="Q20" s="53"/>
      <c r="R20" s="53"/>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73">
        <f t="shared" si="1"/>
        <v>42546.19</v>
      </c>
      <c r="BB20" s="74">
        <f t="shared" si="2"/>
        <v>42546.19</v>
      </c>
      <c r="BC20" s="52" t="str">
        <f t="shared" si="3"/>
        <v>INR  Forty Two Thousand Five Hundred &amp; Forty Six  and Paise Nineteen Only</v>
      </c>
      <c r="HL20" s="16">
        <v>2</v>
      </c>
      <c r="HM20" s="16" t="s">
        <v>35</v>
      </c>
      <c r="HN20" s="16" t="s">
        <v>44</v>
      </c>
      <c r="HO20" s="16">
        <v>10</v>
      </c>
      <c r="HP20" s="16" t="s">
        <v>38</v>
      </c>
    </row>
    <row r="21" spans="1:224" s="15" customFormat="1" ht="81.75" customHeight="1">
      <c r="A21" s="56">
        <v>9</v>
      </c>
      <c r="B21" s="77" t="s">
        <v>281</v>
      </c>
      <c r="C21" s="90" t="s">
        <v>51</v>
      </c>
      <c r="D21" s="91">
        <v>241</v>
      </c>
      <c r="E21" s="92" t="s">
        <v>404</v>
      </c>
      <c r="F21" s="93">
        <v>805.2</v>
      </c>
      <c r="G21" s="53"/>
      <c r="H21" s="43"/>
      <c r="I21" s="42" t="s">
        <v>39</v>
      </c>
      <c r="J21" s="44">
        <f>IF(I21="Less(-)",-1,1)</f>
        <v>1</v>
      </c>
      <c r="K21" s="45" t="s">
        <v>64</v>
      </c>
      <c r="L21" s="45" t="s">
        <v>7</v>
      </c>
      <c r="M21" s="72"/>
      <c r="N21" s="53"/>
      <c r="O21" s="53"/>
      <c r="P21" s="49"/>
      <c r="Q21" s="53"/>
      <c r="R21" s="53"/>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73">
        <f t="shared" si="1"/>
        <v>194053.2</v>
      </c>
      <c r="BB21" s="74">
        <f>BA21+SUM(N21:AZ21)</f>
        <v>194053.2</v>
      </c>
      <c r="BC21" s="52" t="str">
        <f>SpellNumber(L21,BB21)</f>
        <v>INR  One Lakh Ninety Four Thousand  &amp;Fifty Three  and Paise Twenty Only</v>
      </c>
      <c r="HL21" s="16">
        <v>2</v>
      </c>
      <c r="HM21" s="16" t="s">
        <v>35</v>
      </c>
      <c r="HN21" s="16" t="s">
        <v>44</v>
      </c>
      <c r="HO21" s="16">
        <v>10</v>
      </c>
      <c r="HP21" s="16" t="s">
        <v>38</v>
      </c>
    </row>
    <row r="22" spans="1:224" s="15" customFormat="1" ht="45" customHeight="1">
      <c r="A22" s="56">
        <v>10</v>
      </c>
      <c r="B22" s="77" t="s">
        <v>282</v>
      </c>
      <c r="C22" s="90" t="s">
        <v>52</v>
      </c>
      <c r="D22" s="91">
        <v>1228</v>
      </c>
      <c r="E22" s="92" t="s">
        <v>247</v>
      </c>
      <c r="F22" s="93">
        <v>403.84</v>
      </c>
      <c r="G22" s="53"/>
      <c r="H22" s="43"/>
      <c r="I22" s="42" t="s">
        <v>39</v>
      </c>
      <c r="J22" s="44">
        <f>IF(I22="Less(-)",-1,1)</f>
        <v>1</v>
      </c>
      <c r="K22" s="45" t="s">
        <v>64</v>
      </c>
      <c r="L22" s="45" t="s">
        <v>7</v>
      </c>
      <c r="M22" s="72"/>
      <c r="N22" s="53"/>
      <c r="O22" s="53"/>
      <c r="P22" s="49"/>
      <c r="Q22" s="53"/>
      <c r="R22" s="53"/>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73">
        <f t="shared" si="1"/>
        <v>495915.52</v>
      </c>
      <c r="BB22" s="74">
        <f>BA22+SUM(N22:AZ22)</f>
        <v>495915.52</v>
      </c>
      <c r="BC22" s="52" t="str">
        <f>SpellNumber(L22,BB22)</f>
        <v>INR  Four Lakh Ninety Five Thousand Nine Hundred &amp; Fifteen  and Paise Fifty Two Only</v>
      </c>
      <c r="HL22" s="16">
        <v>2</v>
      </c>
      <c r="HM22" s="16" t="s">
        <v>35</v>
      </c>
      <c r="HN22" s="16" t="s">
        <v>44</v>
      </c>
      <c r="HO22" s="16">
        <v>10</v>
      </c>
      <c r="HP22" s="16" t="s">
        <v>38</v>
      </c>
    </row>
    <row r="23" spans="1:224" s="15" customFormat="1" ht="48" customHeight="1">
      <c r="A23" s="56">
        <v>11</v>
      </c>
      <c r="B23" s="82" t="s">
        <v>525</v>
      </c>
      <c r="C23" s="90" t="s">
        <v>53</v>
      </c>
      <c r="D23" s="91">
        <v>131</v>
      </c>
      <c r="E23" s="92" t="s">
        <v>404</v>
      </c>
      <c r="F23" s="93">
        <v>5556.45</v>
      </c>
      <c r="G23" s="53"/>
      <c r="H23" s="43"/>
      <c r="I23" s="42" t="s">
        <v>39</v>
      </c>
      <c r="J23" s="44">
        <f>IF(I23="Less(-)",-1,1)</f>
        <v>1</v>
      </c>
      <c r="K23" s="45" t="s">
        <v>64</v>
      </c>
      <c r="L23" s="45" t="s">
        <v>7</v>
      </c>
      <c r="M23" s="72"/>
      <c r="N23" s="53"/>
      <c r="O23" s="53"/>
      <c r="P23" s="49"/>
      <c r="Q23" s="53"/>
      <c r="R23" s="53"/>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73">
        <f t="shared" si="1"/>
        <v>727894.95</v>
      </c>
      <c r="BB23" s="74">
        <f>BA23+SUM(N23:AZ23)</f>
        <v>727894.95</v>
      </c>
      <c r="BC23" s="52" t="str">
        <f>SpellNumber(L23,BB23)</f>
        <v>INR  Seven Lakh Twenty Seven Thousand Eight Hundred &amp; Ninety Four  and Paise Ninety Five Only</v>
      </c>
      <c r="HL23" s="16">
        <v>3</v>
      </c>
      <c r="HM23" s="16" t="s">
        <v>46</v>
      </c>
      <c r="HN23" s="16" t="s">
        <v>47</v>
      </c>
      <c r="HO23" s="16">
        <v>10</v>
      </c>
      <c r="HP23" s="16" t="s">
        <v>38</v>
      </c>
    </row>
    <row r="24" spans="1:224" s="15" customFormat="1" ht="66" customHeight="1">
      <c r="A24" s="56">
        <v>12</v>
      </c>
      <c r="B24" s="77" t="s">
        <v>526</v>
      </c>
      <c r="C24" s="90" t="s">
        <v>54</v>
      </c>
      <c r="D24" s="91">
        <v>504.8</v>
      </c>
      <c r="E24" s="92" t="s">
        <v>404</v>
      </c>
      <c r="F24" s="93">
        <v>6962.92</v>
      </c>
      <c r="G24" s="53"/>
      <c r="H24" s="43"/>
      <c r="I24" s="42" t="s">
        <v>39</v>
      </c>
      <c r="J24" s="44">
        <f t="shared" si="0"/>
        <v>1</v>
      </c>
      <c r="K24" s="45" t="s">
        <v>64</v>
      </c>
      <c r="L24" s="45" t="s">
        <v>7</v>
      </c>
      <c r="M24" s="72"/>
      <c r="N24" s="53"/>
      <c r="O24" s="53"/>
      <c r="P24" s="49"/>
      <c r="Q24" s="53"/>
      <c r="R24" s="53"/>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73">
        <f t="shared" si="1"/>
        <v>3514882.02</v>
      </c>
      <c r="BB24" s="74">
        <f t="shared" si="2"/>
        <v>3514882.02</v>
      </c>
      <c r="BC24" s="52" t="str">
        <f t="shared" si="3"/>
        <v>INR  Thirty Five Lakh Fourteen Thousand Eight Hundred &amp; Eighty Two  and Paise Two Only</v>
      </c>
      <c r="HL24" s="16"/>
      <c r="HM24" s="16"/>
      <c r="HN24" s="16"/>
      <c r="HO24" s="16"/>
      <c r="HP24" s="16"/>
    </row>
    <row r="25" spans="1:224" s="15" customFormat="1" ht="58.5" customHeight="1">
      <c r="A25" s="56">
        <v>13</v>
      </c>
      <c r="B25" s="82" t="s">
        <v>528</v>
      </c>
      <c r="C25" s="90" t="s">
        <v>55</v>
      </c>
      <c r="D25" s="91">
        <v>211</v>
      </c>
      <c r="E25" s="92" t="s">
        <v>404</v>
      </c>
      <c r="F25" s="93">
        <v>7070.38</v>
      </c>
      <c r="G25" s="53"/>
      <c r="H25" s="43"/>
      <c r="I25" s="42" t="s">
        <v>39</v>
      </c>
      <c r="J25" s="44">
        <f t="shared" si="0"/>
        <v>1</v>
      </c>
      <c r="K25" s="45" t="s">
        <v>64</v>
      </c>
      <c r="L25" s="45" t="s">
        <v>7</v>
      </c>
      <c r="M25" s="72"/>
      <c r="N25" s="53"/>
      <c r="O25" s="53"/>
      <c r="P25" s="49"/>
      <c r="Q25" s="53"/>
      <c r="R25" s="53"/>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73">
        <f t="shared" si="1"/>
        <v>1491850.18</v>
      </c>
      <c r="BB25" s="74">
        <f t="shared" si="2"/>
        <v>1491850.18</v>
      </c>
      <c r="BC25" s="52" t="str">
        <f t="shared" si="3"/>
        <v>INR  Fourteen Lakh Ninety One Thousand Eight Hundred &amp; Fifty  and Paise Eighteen Only</v>
      </c>
      <c r="HL25" s="16"/>
      <c r="HM25" s="16"/>
      <c r="HN25" s="16"/>
      <c r="HO25" s="16"/>
      <c r="HP25" s="16"/>
    </row>
    <row r="26" spans="1:224" s="15" customFormat="1" ht="66" customHeight="1">
      <c r="A26" s="56">
        <v>14</v>
      </c>
      <c r="B26" s="77" t="s">
        <v>527</v>
      </c>
      <c r="C26" s="90" t="s">
        <v>56</v>
      </c>
      <c r="D26" s="91">
        <v>75</v>
      </c>
      <c r="E26" s="92" t="s">
        <v>404</v>
      </c>
      <c r="F26" s="93">
        <v>7177.85</v>
      </c>
      <c r="G26" s="53"/>
      <c r="H26" s="43"/>
      <c r="I26" s="42" t="s">
        <v>39</v>
      </c>
      <c r="J26" s="44">
        <f t="shared" si="0"/>
        <v>1</v>
      </c>
      <c r="K26" s="45" t="s">
        <v>64</v>
      </c>
      <c r="L26" s="45" t="s">
        <v>7</v>
      </c>
      <c r="M26" s="72"/>
      <c r="N26" s="53"/>
      <c r="O26" s="53"/>
      <c r="P26" s="49"/>
      <c r="Q26" s="53"/>
      <c r="R26" s="53"/>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73">
        <f t="shared" si="1"/>
        <v>538338.75</v>
      </c>
      <c r="BB26" s="74">
        <f t="shared" si="2"/>
        <v>538338.75</v>
      </c>
      <c r="BC26" s="52" t="str">
        <f t="shared" si="3"/>
        <v>INR  Five Lakh Thirty Eight Thousand Three Hundred &amp; Thirty Eight  and Paise Seventy Five Only</v>
      </c>
      <c r="HL26" s="16"/>
      <c r="HM26" s="16"/>
      <c r="HN26" s="16"/>
      <c r="HO26" s="16"/>
      <c r="HP26" s="16"/>
    </row>
    <row r="27" spans="1:224" s="15" customFormat="1" ht="58.5" customHeight="1">
      <c r="A27" s="56">
        <v>15</v>
      </c>
      <c r="B27" s="77" t="s">
        <v>529</v>
      </c>
      <c r="C27" s="90" t="s">
        <v>57</v>
      </c>
      <c r="D27" s="91">
        <v>10</v>
      </c>
      <c r="E27" s="92" t="s">
        <v>404</v>
      </c>
      <c r="F27" s="93">
        <v>7285.31</v>
      </c>
      <c r="G27" s="53"/>
      <c r="H27" s="43"/>
      <c r="I27" s="42" t="s">
        <v>39</v>
      </c>
      <c r="J27" s="44">
        <f>IF(I27="Less(-)",-1,1)</f>
        <v>1</v>
      </c>
      <c r="K27" s="45" t="s">
        <v>64</v>
      </c>
      <c r="L27" s="45" t="s">
        <v>7</v>
      </c>
      <c r="M27" s="72"/>
      <c r="N27" s="53"/>
      <c r="O27" s="53"/>
      <c r="P27" s="49"/>
      <c r="Q27" s="53"/>
      <c r="R27" s="53"/>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73">
        <f>total_amount_ba($B$2,$D$2,D27,F27,J27,K27,M27)</f>
        <v>72853.1</v>
      </c>
      <c r="BB27" s="74">
        <f>BA27+SUM(N27:AZ27)</f>
        <v>72853.1</v>
      </c>
      <c r="BC27" s="52" t="str">
        <f>SpellNumber(L27,BB27)</f>
        <v>INR  Seventy Two Thousand Eight Hundred &amp; Fifty Three  and Paise Ten Only</v>
      </c>
      <c r="HL27" s="16"/>
      <c r="HM27" s="16"/>
      <c r="HN27" s="16"/>
      <c r="HO27" s="16"/>
      <c r="HP27" s="16"/>
    </row>
    <row r="28" spans="1:224" s="15" customFormat="1" ht="123.75" customHeight="1">
      <c r="A28" s="56">
        <v>16</v>
      </c>
      <c r="B28" s="77" t="s">
        <v>530</v>
      </c>
      <c r="C28" s="90" t="s">
        <v>58</v>
      </c>
      <c r="D28" s="91">
        <v>2399.38</v>
      </c>
      <c r="E28" s="92" t="s">
        <v>405</v>
      </c>
      <c r="F28" s="93">
        <v>416.28</v>
      </c>
      <c r="G28" s="53"/>
      <c r="H28" s="43"/>
      <c r="I28" s="42" t="s">
        <v>39</v>
      </c>
      <c r="J28" s="44">
        <f t="shared" si="0"/>
        <v>1</v>
      </c>
      <c r="K28" s="45" t="s">
        <v>64</v>
      </c>
      <c r="L28" s="45" t="s">
        <v>7</v>
      </c>
      <c r="M28" s="72"/>
      <c r="N28" s="53"/>
      <c r="O28" s="53"/>
      <c r="P28" s="49"/>
      <c r="Q28" s="53"/>
      <c r="R28" s="53"/>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73">
        <f t="shared" si="1"/>
        <v>998813.91</v>
      </c>
      <c r="BB28" s="74">
        <f t="shared" si="2"/>
        <v>998813.91</v>
      </c>
      <c r="BC28" s="52" t="str">
        <f t="shared" si="3"/>
        <v>INR  Nine Lakh Ninety Eight Thousand Eight Hundred &amp; Thirteen  and Paise Ninety One Only</v>
      </c>
      <c r="HL28" s="16"/>
      <c r="HM28" s="16"/>
      <c r="HN28" s="16"/>
      <c r="HO28" s="16"/>
      <c r="HP28" s="16"/>
    </row>
    <row r="29" spans="1:224" s="15" customFormat="1" ht="117.75" customHeight="1">
      <c r="A29" s="56">
        <v>17</v>
      </c>
      <c r="B29" s="77" t="s">
        <v>531</v>
      </c>
      <c r="C29" s="90" t="s">
        <v>59</v>
      </c>
      <c r="D29" s="91">
        <v>1907.15</v>
      </c>
      <c r="E29" s="92" t="s">
        <v>405</v>
      </c>
      <c r="F29" s="93">
        <v>436.64</v>
      </c>
      <c r="G29" s="53"/>
      <c r="H29" s="43"/>
      <c r="I29" s="42" t="s">
        <v>39</v>
      </c>
      <c r="J29" s="44">
        <f>IF(I29="Less(-)",-1,1)</f>
        <v>1</v>
      </c>
      <c r="K29" s="45" t="s">
        <v>64</v>
      </c>
      <c r="L29" s="45" t="s">
        <v>7</v>
      </c>
      <c r="M29" s="72"/>
      <c r="N29" s="53"/>
      <c r="O29" s="53"/>
      <c r="P29" s="49"/>
      <c r="Q29" s="53"/>
      <c r="R29" s="53"/>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73">
        <f>total_amount_ba($B$2,$D$2,D29,F29,J29,K29,M29)</f>
        <v>832737.98</v>
      </c>
      <c r="BB29" s="74">
        <f>BA29+SUM(N29:AZ29)</f>
        <v>832737.98</v>
      </c>
      <c r="BC29" s="52" t="str">
        <f>SpellNumber(L29,BB29)</f>
        <v>INR  Eight Lakh Thirty Two Thousand Seven Hundred &amp; Thirty Seven  and Paise Ninety Eight Only</v>
      </c>
      <c r="HL29" s="16"/>
      <c r="HM29" s="16"/>
      <c r="HN29" s="16"/>
      <c r="HO29" s="16"/>
      <c r="HP29" s="16"/>
    </row>
    <row r="30" spans="1:224" s="15" customFormat="1" ht="102.75" customHeight="1">
      <c r="A30" s="56">
        <v>18</v>
      </c>
      <c r="B30" s="77" t="s">
        <v>532</v>
      </c>
      <c r="C30" s="90" t="s">
        <v>60</v>
      </c>
      <c r="D30" s="91">
        <v>629.95</v>
      </c>
      <c r="E30" s="92" t="s">
        <v>405</v>
      </c>
      <c r="F30" s="93">
        <v>457</v>
      </c>
      <c r="G30" s="53"/>
      <c r="H30" s="43"/>
      <c r="I30" s="42" t="s">
        <v>39</v>
      </c>
      <c r="J30" s="44">
        <f t="shared" si="0"/>
        <v>1</v>
      </c>
      <c r="K30" s="45" t="s">
        <v>64</v>
      </c>
      <c r="L30" s="45" t="s">
        <v>7</v>
      </c>
      <c r="M30" s="72"/>
      <c r="N30" s="53"/>
      <c r="O30" s="53"/>
      <c r="P30" s="49"/>
      <c r="Q30" s="53"/>
      <c r="R30" s="53"/>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73">
        <f t="shared" si="1"/>
        <v>287887.15</v>
      </c>
      <c r="BB30" s="74">
        <f t="shared" si="2"/>
        <v>287887.15</v>
      </c>
      <c r="BC30" s="52" t="str">
        <f t="shared" si="3"/>
        <v>INR  Two Lakh Eighty Seven Thousand Eight Hundred &amp; Eighty Seven  and Paise Fifteen Only</v>
      </c>
      <c r="HL30" s="16"/>
      <c r="HM30" s="16"/>
      <c r="HN30" s="16"/>
      <c r="HO30" s="16"/>
      <c r="HP30" s="16"/>
    </row>
    <row r="31" spans="1:224" s="15" customFormat="1" ht="101.25" customHeight="1">
      <c r="A31" s="56">
        <v>19</v>
      </c>
      <c r="B31" s="77" t="s">
        <v>533</v>
      </c>
      <c r="C31" s="90" t="s">
        <v>70</v>
      </c>
      <c r="D31" s="91">
        <v>100</v>
      </c>
      <c r="E31" s="92" t="s">
        <v>405</v>
      </c>
      <c r="F31" s="93">
        <v>477.37</v>
      </c>
      <c r="G31" s="53"/>
      <c r="H31" s="43"/>
      <c r="I31" s="42" t="s">
        <v>39</v>
      </c>
      <c r="J31" s="44">
        <f t="shared" si="0"/>
        <v>1</v>
      </c>
      <c r="K31" s="45" t="s">
        <v>64</v>
      </c>
      <c r="L31" s="45" t="s">
        <v>7</v>
      </c>
      <c r="M31" s="72"/>
      <c r="N31" s="53"/>
      <c r="O31" s="53"/>
      <c r="P31" s="49"/>
      <c r="Q31" s="53"/>
      <c r="R31" s="53"/>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73">
        <f t="shared" si="1"/>
        <v>47737</v>
      </c>
      <c r="BB31" s="74">
        <f t="shared" si="2"/>
        <v>47737</v>
      </c>
      <c r="BC31" s="52" t="str">
        <f t="shared" si="3"/>
        <v>INR  Forty Seven Thousand Seven Hundred &amp; Thirty Seven  Only</v>
      </c>
      <c r="HL31" s="16"/>
      <c r="HM31" s="16"/>
      <c r="HN31" s="16"/>
      <c r="HO31" s="16"/>
      <c r="HP31" s="16"/>
    </row>
    <row r="32" spans="1:224" s="15" customFormat="1" ht="90" customHeight="1">
      <c r="A32" s="56">
        <v>20</v>
      </c>
      <c r="B32" s="77" t="s">
        <v>534</v>
      </c>
      <c r="C32" s="90" t="s">
        <v>71</v>
      </c>
      <c r="D32" s="91">
        <v>46.4</v>
      </c>
      <c r="E32" s="92" t="s">
        <v>251</v>
      </c>
      <c r="F32" s="93">
        <v>80619.49</v>
      </c>
      <c r="G32" s="53"/>
      <c r="H32" s="43"/>
      <c r="I32" s="42" t="s">
        <v>39</v>
      </c>
      <c r="J32" s="44">
        <f t="shared" si="0"/>
        <v>1</v>
      </c>
      <c r="K32" s="45" t="s">
        <v>64</v>
      </c>
      <c r="L32" s="45" t="s">
        <v>7</v>
      </c>
      <c r="M32" s="72"/>
      <c r="N32" s="53"/>
      <c r="O32" s="53"/>
      <c r="P32" s="49"/>
      <c r="Q32" s="53"/>
      <c r="R32" s="53"/>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73">
        <f t="shared" si="1"/>
        <v>3740744.34</v>
      </c>
      <c r="BB32" s="74">
        <f t="shared" si="2"/>
        <v>3740744.34</v>
      </c>
      <c r="BC32" s="52" t="str">
        <f t="shared" si="3"/>
        <v>INR  Thirty Seven Lakh Forty Thousand Seven Hundred &amp; Forty Four  and Paise Thirty Four Only</v>
      </c>
      <c r="HL32" s="16"/>
      <c r="HM32" s="16"/>
      <c r="HN32" s="16"/>
      <c r="HO32" s="16"/>
      <c r="HP32" s="16"/>
    </row>
    <row r="33" spans="1:224" s="15" customFormat="1" ht="104.25" customHeight="1">
      <c r="A33" s="56">
        <v>21</v>
      </c>
      <c r="B33" s="77" t="s">
        <v>535</v>
      </c>
      <c r="C33" s="90" t="s">
        <v>72</v>
      </c>
      <c r="D33" s="91">
        <v>22.79</v>
      </c>
      <c r="E33" s="92" t="s">
        <v>251</v>
      </c>
      <c r="F33" s="93">
        <v>81105.91</v>
      </c>
      <c r="G33" s="53"/>
      <c r="H33" s="43"/>
      <c r="I33" s="42" t="s">
        <v>39</v>
      </c>
      <c r="J33" s="44">
        <f>IF(I33="Less(-)",-1,1)</f>
        <v>1</v>
      </c>
      <c r="K33" s="45" t="s">
        <v>64</v>
      </c>
      <c r="L33" s="45" t="s">
        <v>7</v>
      </c>
      <c r="M33" s="72"/>
      <c r="N33" s="53"/>
      <c r="O33" s="53"/>
      <c r="P33" s="49"/>
      <c r="Q33" s="53"/>
      <c r="R33" s="53"/>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73">
        <f>total_amount_ba($B$2,$D$2,D33,F33,J33,K33,M33)</f>
        <v>1848403.69</v>
      </c>
      <c r="BB33" s="74">
        <f>BA33+SUM(N33:AZ33)</f>
        <v>1848403.69</v>
      </c>
      <c r="BC33" s="52" t="str">
        <f>SpellNumber(L33,BB33)</f>
        <v>INR  Eighteen Lakh Forty Eight Thousand Four Hundred &amp; Three  and Paise Sixty Nine Only</v>
      </c>
      <c r="HL33" s="16"/>
      <c r="HM33" s="16"/>
      <c r="HN33" s="16"/>
      <c r="HO33" s="16"/>
      <c r="HP33" s="16"/>
    </row>
    <row r="34" spans="1:224" s="15" customFormat="1" ht="104.25" customHeight="1">
      <c r="A34" s="56">
        <v>22</v>
      </c>
      <c r="B34" s="77" t="s">
        <v>536</v>
      </c>
      <c r="C34" s="90" t="s">
        <v>73</v>
      </c>
      <c r="D34" s="91">
        <v>8.2</v>
      </c>
      <c r="E34" s="92" t="s">
        <v>251</v>
      </c>
      <c r="F34" s="93">
        <v>81592.32</v>
      </c>
      <c r="G34" s="53"/>
      <c r="H34" s="43"/>
      <c r="I34" s="42" t="s">
        <v>39</v>
      </c>
      <c r="J34" s="44">
        <f t="shared" si="0"/>
        <v>1</v>
      </c>
      <c r="K34" s="45" t="s">
        <v>64</v>
      </c>
      <c r="L34" s="45" t="s">
        <v>7</v>
      </c>
      <c r="M34" s="72"/>
      <c r="N34" s="53"/>
      <c r="O34" s="53"/>
      <c r="P34" s="49"/>
      <c r="Q34" s="53"/>
      <c r="R34" s="53"/>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73">
        <f t="shared" si="1"/>
        <v>669057.02</v>
      </c>
      <c r="BB34" s="74">
        <f t="shared" si="2"/>
        <v>669057.02</v>
      </c>
      <c r="BC34" s="52" t="str">
        <f t="shared" si="3"/>
        <v>INR  Six Lakh Sixty Nine Thousand  &amp;Fifty Seven  and Paise Two Only</v>
      </c>
      <c r="HL34" s="16"/>
      <c r="HM34" s="16"/>
      <c r="HN34" s="16"/>
      <c r="HO34" s="16"/>
      <c r="HP34" s="16"/>
    </row>
    <row r="35" spans="1:224" s="15" customFormat="1" ht="102" customHeight="1">
      <c r="A35" s="56">
        <v>23</v>
      </c>
      <c r="B35" s="77" t="s">
        <v>537</v>
      </c>
      <c r="C35" s="90" t="s">
        <v>74</v>
      </c>
      <c r="D35" s="91">
        <v>1.8</v>
      </c>
      <c r="E35" s="92" t="s">
        <v>251</v>
      </c>
      <c r="F35" s="93">
        <v>82078.74</v>
      </c>
      <c r="G35" s="53"/>
      <c r="H35" s="43"/>
      <c r="I35" s="42" t="s">
        <v>39</v>
      </c>
      <c r="J35" s="44">
        <f t="shared" si="0"/>
        <v>1</v>
      </c>
      <c r="K35" s="45" t="s">
        <v>64</v>
      </c>
      <c r="L35" s="45" t="s">
        <v>7</v>
      </c>
      <c r="M35" s="72"/>
      <c r="N35" s="53"/>
      <c r="O35" s="53"/>
      <c r="P35" s="49"/>
      <c r="Q35" s="53"/>
      <c r="R35" s="53"/>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73">
        <f t="shared" si="1"/>
        <v>147741.73</v>
      </c>
      <c r="BB35" s="74">
        <f t="shared" si="2"/>
        <v>147741.73</v>
      </c>
      <c r="BC35" s="52" t="str">
        <f t="shared" si="3"/>
        <v>INR  One Lakh Forty Seven Thousand Seven Hundred &amp; Forty One  and Paise Seventy Three Only</v>
      </c>
      <c r="HL35" s="16"/>
      <c r="HM35" s="16"/>
      <c r="HN35" s="16"/>
      <c r="HO35" s="16"/>
      <c r="HP35" s="16"/>
    </row>
    <row r="36" spans="1:224" s="15" customFormat="1" ht="40.5" customHeight="1">
      <c r="A36" s="56">
        <v>24</v>
      </c>
      <c r="B36" s="77" t="s">
        <v>538</v>
      </c>
      <c r="C36" s="90" t="s">
        <v>75</v>
      </c>
      <c r="D36" s="91">
        <v>9</v>
      </c>
      <c r="E36" s="92" t="s">
        <v>404</v>
      </c>
      <c r="F36" s="93">
        <v>5986.31</v>
      </c>
      <c r="G36" s="53"/>
      <c r="H36" s="43"/>
      <c r="I36" s="42" t="s">
        <v>39</v>
      </c>
      <c r="J36" s="44">
        <f>IF(I36="Less(-)",-1,1)</f>
        <v>1</v>
      </c>
      <c r="K36" s="45" t="s">
        <v>64</v>
      </c>
      <c r="L36" s="45" t="s">
        <v>7</v>
      </c>
      <c r="M36" s="72"/>
      <c r="N36" s="53"/>
      <c r="O36" s="53"/>
      <c r="P36" s="49"/>
      <c r="Q36" s="53"/>
      <c r="R36" s="53"/>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73">
        <f t="shared" si="1"/>
        <v>53876.79</v>
      </c>
      <c r="BB36" s="74">
        <f>BA36+SUM(N36:AZ36)</f>
        <v>53876.79</v>
      </c>
      <c r="BC36" s="52" t="str">
        <f>SpellNumber(L36,BB36)</f>
        <v>INR  Fifty Three Thousand Eight Hundred &amp; Seventy Six  and Paise Seventy Nine Only</v>
      </c>
      <c r="HL36" s="16"/>
      <c r="HM36" s="16"/>
      <c r="HN36" s="16"/>
      <c r="HO36" s="16"/>
      <c r="HP36" s="16"/>
    </row>
    <row r="37" spans="1:224" s="15" customFormat="1" ht="36" customHeight="1">
      <c r="A37" s="56">
        <v>25</v>
      </c>
      <c r="B37" s="77" t="s">
        <v>539</v>
      </c>
      <c r="C37" s="90" t="s">
        <v>76</v>
      </c>
      <c r="D37" s="91">
        <v>16</v>
      </c>
      <c r="E37" s="92" t="s">
        <v>404</v>
      </c>
      <c r="F37" s="93">
        <v>6111.87</v>
      </c>
      <c r="G37" s="53"/>
      <c r="H37" s="43"/>
      <c r="I37" s="42" t="s">
        <v>39</v>
      </c>
      <c r="J37" s="44">
        <f t="shared" si="0"/>
        <v>1</v>
      </c>
      <c r="K37" s="45" t="s">
        <v>64</v>
      </c>
      <c r="L37" s="45" t="s">
        <v>7</v>
      </c>
      <c r="M37" s="72"/>
      <c r="N37" s="53"/>
      <c r="O37" s="53"/>
      <c r="P37" s="49"/>
      <c r="Q37" s="53"/>
      <c r="R37" s="53"/>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73">
        <f t="shared" si="1"/>
        <v>97789.92</v>
      </c>
      <c r="BB37" s="74">
        <f t="shared" si="2"/>
        <v>97789.92</v>
      </c>
      <c r="BC37" s="52" t="str">
        <f t="shared" si="3"/>
        <v>INR  Ninety Seven Thousand Seven Hundred &amp; Eighty Nine  and Paise Ninety Two Only</v>
      </c>
      <c r="HL37" s="16"/>
      <c r="HM37" s="16"/>
      <c r="HN37" s="16"/>
      <c r="HO37" s="16"/>
      <c r="HP37" s="16"/>
    </row>
    <row r="38" spans="1:224" s="15" customFormat="1" ht="39" customHeight="1">
      <c r="A38" s="56">
        <v>26</v>
      </c>
      <c r="B38" s="77" t="s">
        <v>540</v>
      </c>
      <c r="C38" s="90" t="s">
        <v>77</v>
      </c>
      <c r="D38" s="91">
        <v>8</v>
      </c>
      <c r="E38" s="92" t="s">
        <v>404</v>
      </c>
      <c r="F38" s="93">
        <v>6237.44</v>
      </c>
      <c r="G38" s="53"/>
      <c r="H38" s="43"/>
      <c r="I38" s="42" t="s">
        <v>39</v>
      </c>
      <c r="J38" s="44">
        <f>IF(I38="Less(-)",-1,1)</f>
        <v>1</v>
      </c>
      <c r="K38" s="45" t="s">
        <v>64</v>
      </c>
      <c r="L38" s="45" t="s">
        <v>7</v>
      </c>
      <c r="M38" s="72"/>
      <c r="N38" s="53"/>
      <c r="O38" s="53"/>
      <c r="P38" s="49"/>
      <c r="Q38" s="53"/>
      <c r="R38" s="53"/>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73">
        <f>total_amount_ba($B$2,$D$2,D38,F38,J38,K38,M38)</f>
        <v>49899.52</v>
      </c>
      <c r="BB38" s="74">
        <f>BA38+SUM(N38:AZ38)</f>
        <v>49899.52</v>
      </c>
      <c r="BC38" s="52" t="str">
        <f>SpellNumber(L38,BB38)</f>
        <v>INR  Forty Nine Thousand Eight Hundred &amp; Ninety Nine  and Paise Fifty Two Only</v>
      </c>
      <c r="HL38" s="16"/>
      <c r="HM38" s="16"/>
      <c r="HN38" s="16"/>
      <c r="HO38" s="16"/>
      <c r="HP38" s="16"/>
    </row>
    <row r="39" spans="1:224" s="15" customFormat="1" ht="42" customHeight="1">
      <c r="A39" s="56">
        <v>27</v>
      </c>
      <c r="B39" s="77" t="s">
        <v>541</v>
      </c>
      <c r="C39" s="90" t="s">
        <v>78</v>
      </c>
      <c r="D39" s="91">
        <v>6</v>
      </c>
      <c r="E39" s="92" t="s">
        <v>404</v>
      </c>
      <c r="F39" s="93">
        <v>6363</v>
      </c>
      <c r="G39" s="53"/>
      <c r="H39" s="43"/>
      <c r="I39" s="42" t="s">
        <v>39</v>
      </c>
      <c r="J39" s="44">
        <f t="shared" si="0"/>
        <v>1</v>
      </c>
      <c r="K39" s="45" t="s">
        <v>64</v>
      </c>
      <c r="L39" s="45" t="s">
        <v>7</v>
      </c>
      <c r="M39" s="72"/>
      <c r="N39" s="53"/>
      <c r="O39" s="53"/>
      <c r="P39" s="49"/>
      <c r="Q39" s="53"/>
      <c r="R39" s="53"/>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73">
        <f t="shared" si="1"/>
        <v>38178</v>
      </c>
      <c r="BB39" s="74">
        <f t="shared" si="2"/>
        <v>38178</v>
      </c>
      <c r="BC39" s="52" t="str">
        <f t="shared" si="3"/>
        <v>INR  Thirty Eight Thousand One Hundred &amp; Seventy Eight  Only</v>
      </c>
      <c r="HL39" s="16"/>
      <c r="HM39" s="16"/>
      <c r="HN39" s="16"/>
      <c r="HO39" s="16"/>
      <c r="HP39" s="16"/>
    </row>
    <row r="40" spans="1:224" s="15" customFormat="1" ht="39.75" customHeight="1">
      <c r="A40" s="56">
        <v>28</v>
      </c>
      <c r="B40" s="77" t="s">
        <v>542</v>
      </c>
      <c r="C40" s="90" t="s">
        <v>79</v>
      </c>
      <c r="D40" s="91">
        <v>3</v>
      </c>
      <c r="E40" s="92" t="s">
        <v>404</v>
      </c>
      <c r="F40" s="93">
        <v>6488.56</v>
      </c>
      <c r="G40" s="53"/>
      <c r="H40" s="43"/>
      <c r="I40" s="42" t="s">
        <v>39</v>
      </c>
      <c r="J40" s="44">
        <f t="shared" si="0"/>
        <v>1</v>
      </c>
      <c r="K40" s="45" t="s">
        <v>64</v>
      </c>
      <c r="L40" s="45" t="s">
        <v>7</v>
      </c>
      <c r="M40" s="72"/>
      <c r="N40" s="53"/>
      <c r="O40" s="53"/>
      <c r="P40" s="49"/>
      <c r="Q40" s="53"/>
      <c r="R40" s="53"/>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73">
        <f t="shared" si="1"/>
        <v>19465.68</v>
      </c>
      <c r="BB40" s="74">
        <f t="shared" si="2"/>
        <v>19465.68</v>
      </c>
      <c r="BC40" s="52" t="str">
        <f t="shared" si="3"/>
        <v>INR  Nineteen Thousand Four Hundred &amp; Sixty Five  and Paise Sixty Eight Only</v>
      </c>
      <c r="HL40" s="16"/>
      <c r="HM40" s="16"/>
      <c r="HN40" s="16"/>
      <c r="HO40" s="16"/>
      <c r="HP40" s="16"/>
    </row>
    <row r="41" spans="1:224" s="15" customFormat="1" ht="37.5" customHeight="1">
      <c r="A41" s="56">
        <v>29</v>
      </c>
      <c r="B41" s="77" t="s">
        <v>543</v>
      </c>
      <c r="C41" s="90" t="s">
        <v>80</v>
      </c>
      <c r="D41" s="91">
        <v>45</v>
      </c>
      <c r="E41" s="92" t="s">
        <v>404</v>
      </c>
      <c r="F41" s="93">
        <v>5232.93</v>
      </c>
      <c r="G41" s="53"/>
      <c r="H41" s="43"/>
      <c r="I41" s="42" t="s">
        <v>39</v>
      </c>
      <c r="J41" s="44">
        <f t="shared" si="0"/>
        <v>1</v>
      </c>
      <c r="K41" s="45" t="s">
        <v>64</v>
      </c>
      <c r="L41" s="45" t="s">
        <v>7</v>
      </c>
      <c r="M41" s="72"/>
      <c r="N41" s="53"/>
      <c r="O41" s="53"/>
      <c r="P41" s="49"/>
      <c r="Q41" s="53"/>
      <c r="R41" s="53"/>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73">
        <f t="shared" si="1"/>
        <v>235481.85</v>
      </c>
      <c r="BB41" s="74">
        <f t="shared" si="2"/>
        <v>235481.85</v>
      </c>
      <c r="BC41" s="52" t="str">
        <f t="shared" si="3"/>
        <v>INR  Two Lakh Thirty Five Thousand Four Hundred &amp; Eighty One  and Paise Eighty Five Only</v>
      </c>
      <c r="HL41" s="16"/>
      <c r="HM41" s="16"/>
      <c r="HN41" s="16"/>
      <c r="HO41" s="16"/>
      <c r="HP41" s="16"/>
    </row>
    <row r="42" spans="1:224" s="15" customFormat="1" ht="45" customHeight="1">
      <c r="A42" s="56">
        <v>30</v>
      </c>
      <c r="B42" s="77" t="s">
        <v>544</v>
      </c>
      <c r="C42" s="90" t="s">
        <v>81</v>
      </c>
      <c r="D42" s="91">
        <v>126</v>
      </c>
      <c r="E42" s="92" t="s">
        <v>404</v>
      </c>
      <c r="F42" s="93">
        <v>5358.49</v>
      </c>
      <c r="G42" s="53"/>
      <c r="H42" s="43"/>
      <c r="I42" s="42" t="s">
        <v>39</v>
      </c>
      <c r="J42" s="44">
        <f>IF(I42="Less(-)",-1,1)</f>
        <v>1</v>
      </c>
      <c r="K42" s="45" t="s">
        <v>64</v>
      </c>
      <c r="L42" s="45" t="s">
        <v>7</v>
      </c>
      <c r="M42" s="72"/>
      <c r="N42" s="53"/>
      <c r="O42" s="53"/>
      <c r="P42" s="49"/>
      <c r="Q42" s="53"/>
      <c r="R42" s="53"/>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73">
        <f>total_amount_ba($B$2,$D$2,D42,F42,J42,K42,M42)</f>
        <v>675169.74</v>
      </c>
      <c r="BB42" s="74">
        <f>BA42+SUM(N42:AZ42)</f>
        <v>675169.74</v>
      </c>
      <c r="BC42" s="52" t="str">
        <f>SpellNumber(L42,BB42)</f>
        <v>INR  Six Lakh Seventy Five Thousand One Hundred &amp; Sixty Nine  and Paise Seventy Four Only</v>
      </c>
      <c r="HL42" s="16"/>
      <c r="HM42" s="16"/>
      <c r="HN42" s="16"/>
      <c r="HO42" s="16"/>
      <c r="HP42" s="16"/>
    </row>
    <row r="43" spans="1:224" s="15" customFormat="1" ht="41.25" customHeight="1">
      <c r="A43" s="56">
        <v>31</v>
      </c>
      <c r="B43" s="77" t="s">
        <v>545</v>
      </c>
      <c r="C43" s="90" t="s">
        <v>82</v>
      </c>
      <c r="D43" s="91">
        <v>92</v>
      </c>
      <c r="E43" s="92" t="s">
        <v>404</v>
      </c>
      <c r="F43" s="93">
        <v>5484.06</v>
      </c>
      <c r="G43" s="53"/>
      <c r="H43" s="43"/>
      <c r="I43" s="42" t="s">
        <v>39</v>
      </c>
      <c r="J43" s="44">
        <f t="shared" si="0"/>
        <v>1</v>
      </c>
      <c r="K43" s="45" t="s">
        <v>64</v>
      </c>
      <c r="L43" s="45" t="s">
        <v>7</v>
      </c>
      <c r="M43" s="72"/>
      <c r="N43" s="53"/>
      <c r="O43" s="53"/>
      <c r="P43" s="49"/>
      <c r="Q43" s="53"/>
      <c r="R43" s="53"/>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73">
        <f t="shared" si="1"/>
        <v>504533.52</v>
      </c>
      <c r="BB43" s="74">
        <f t="shared" si="2"/>
        <v>504533.52</v>
      </c>
      <c r="BC43" s="52" t="str">
        <f t="shared" si="3"/>
        <v>INR  Five Lakh Four Thousand Five Hundred &amp; Thirty Three  and Paise Fifty Two Only</v>
      </c>
      <c r="HL43" s="16"/>
      <c r="HM43" s="16"/>
      <c r="HN43" s="16"/>
      <c r="HO43" s="16"/>
      <c r="HP43" s="16"/>
    </row>
    <row r="44" spans="1:224" s="15" customFormat="1" ht="42.75" customHeight="1">
      <c r="A44" s="56">
        <v>32</v>
      </c>
      <c r="B44" s="77" t="s">
        <v>546</v>
      </c>
      <c r="C44" s="90" t="s">
        <v>83</v>
      </c>
      <c r="D44" s="91">
        <v>55</v>
      </c>
      <c r="E44" s="92" t="s">
        <v>404</v>
      </c>
      <c r="F44" s="93">
        <v>5609.62</v>
      </c>
      <c r="G44" s="53"/>
      <c r="H44" s="43"/>
      <c r="I44" s="42" t="s">
        <v>39</v>
      </c>
      <c r="J44" s="44">
        <f t="shared" si="0"/>
        <v>1</v>
      </c>
      <c r="K44" s="45" t="s">
        <v>64</v>
      </c>
      <c r="L44" s="45" t="s">
        <v>7</v>
      </c>
      <c r="M44" s="72"/>
      <c r="N44" s="53"/>
      <c r="O44" s="53"/>
      <c r="P44" s="49"/>
      <c r="Q44" s="53"/>
      <c r="R44" s="53"/>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73">
        <f t="shared" si="1"/>
        <v>308529.1</v>
      </c>
      <c r="BB44" s="74">
        <f t="shared" si="2"/>
        <v>308529.1</v>
      </c>
      <c r="BC44" s="52" t="str">
        <f t="shared" si="3"/>
        <v>INR  Three Lakh Eight Thousand Five Hundred &amp; Twenty Nine  and Paise Ten Only</v>
      </c>
      <c r="HL44" s="16"/>
      <c r="HM44" s="16"/>
      <c r="HN44" s="16"/>
      <c r="HO44" s="16"/>
      <c r="HP44" s="16"/>
    </row>
    <row r="45" spans="1:224" s="15" customFormat="1" ht="36" customHeight="1">
      <c r="A45" s="56">
        <v>33</v>
      </c>
      <c r="B45" s="77" t="s">
        <v>547</v>
      </c>
      <c r="C45" s="90" t="s">
        <v>84</v>
      </c>
      <c r="D45" s="91">
        <v>10</v>
      </c>
      <c r="E45" s="92" t="s">
        <v>404</v>
      </c>
      <c r="F45" s="93">
        <v>5735.18</v>
      </c>
      <c r="G45" s="53"/>
      <c r="H45" s="43"/>
      <c r="I45" s="42" t="s">
        <v>39</v>
      </c>
      <c r="J45" s="44">
        <f t="shared" si="0"/>
        <v>1</v>
      </c>
      <c r="K45" s="45" t="s">
        <v>64</v>
      </c>
      <c r="L45" s="45" t="s">
        <v>7</v>
      </c>
      <c r="M45" s="72"/>
      <c r="N45" s="53"/>
      <c r="O45" s="53"/>
      <c r="P45" s="49"/>
      <c r="Q45" s="53"/>
      <c r="R45" s="53"/>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73">
        <f t="shared" si="1"/>
        <v>57351.8</v>
      </c>
      <c r="BB45" s="74">
        <f t="shared" si="2"/>
        <v>57351.8</v>
      </c>
      <c r="BC45" s="52" t="str">
        <f t="shared" si="3"/>
        <v>INR  Fifty Seven Thousand Three Hundred &amp; Fifty One  and Paise Eighty Only</v>
      </c>
      <c r="HL45" s="16"/>
      <c r="HM45" s="16"/>
      <c r="HN45" s="16"/>
      <c r="HO45" s="16"/>
      <c r="HP45" s="16"/>
    </row>
    <row r="46" spans="1:224" s="15" customFormat="1" ht="57" customHeight="1">
      <c r="A46" s="56">
        <v>34</v>
      </c>
      <c r="B46" s="77" t="s">
        <v>548</v>
      </c>
      <c r="C46" s="90" t="s">
        <v>85</v>
      </c>
      <c r="D46" s="91">
        <v>674</v>
      </c>
      <c r="E46" s="92" t="s">
        <v>247</v>
      </c>
      <c r="F46" s="93">
        <v>816.73</v>
      </c>
      <c r="G46" s="53"/>
      <c r="H46" s="43"/>
      <c r="I46" s="42" t="s">
        <v>39</v>
      </c>
      <c r="J46" s="44">
        <f>IF(I46="Less(-)",-1,1)</f>
        <v>1</v>
      </c>
      <c r="K46" s="45" t="s">
        <v>64</v>
      </c>
      <c r="L46" s="45" t="s">
        <v>7</v>
      </c>
      <c r="M46" s="72"/>
      <c r="N46" s="53"/>
      <c r="O46" s="53"/>
      <c r="P46" s="49"/>
      <c r="Q46" s="53"/>
      <c r="R46" s="53"/>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73">
        <f>total_amount_ba($B$2,$D$2,D46,F46,J46,K46,M46)</f>
        <v>550476.02</v>
      </c>
      <c r="BB46" s="74">
        <f>BA46+SUM(N46:AZ46)</f>
        <v>550476.02</v>
      </c>
      <c r="BC46" s="52" t="str">
        <f>SpellNumber(L46,BB46)</f>
        <v>INR  Five Lakh Fifty Thousand Four Hundred &amp; Seventy Six  and Paise Two Only</v>
      </c>
      <c r="HL46" s="16"/>
      <c r="HM46" s="16"/>
      <c r="HN46" s="16"/>
      <c r="HO46" s="16"/>
      <c r="HP46" s="16"/>
    </row>
    <row r="47" spans="1:224" s="15" customFormat="1" ht="48" customHeight="1">
      <c r="A47" s="56">
        <v>35</v>
      </c>
      <c r="B47" s="77" t="s">
        <v>549</v>
      </c>
      <c r="C47" s="90" t="s">
        <v>86</v>
      </c>
      <c r="D47" s="91">
        <v>600</v>
      </c>
      <c r="E47" s="92" t="s">
        <v>406</v>
      </c>
      <c r="F47" s="93">
        <v>830.3</v>
      </c>
      <c r="G47" s="53"/>
      <c r="H47" s="43"/>
      <c r="I47" s="42" t="s">
        <v>39</v>
      </c>
      <c r="J47" s="44">
        <f>IF(I47="Less(-)",-1,1)</f>
        <v>1</v>
      </c>
      <c r="K47" s="45" t="s">
        <v>64</v>
      </c>
      <c r="L47" s="45" t="s">
        <v>7</v>
      </c>
      <c r="M47" s="72"/>
      <c r="N47" s="53"/>
      <c r="O47" s="53"/>
      <c r="P47" s="49"/>
      <c r="Q47" s="53"/>
      <c r="R47" s="53"/>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73">
        <f>total_amount_ba($B$2,$D$2,D47,F47,J47,K47,M47)</f>
        <v>498180</v>
      </c>
      <c r="BB47" s="74">
        <f>BA47+SUM(N47:AZ47)</f>
        <v>498180</v>
      </c>
      <c r="BC47" s="52" t="str">
        <f>SpellNumber(L47,BB47)</f>
        <v>INR  Four Lakh Ninety Eight Thousand One Hundred &amp; Eighty  Only</v>
      </c>
      <c r="HL47" s="16"/>
      <c r="HM47" s="16"/>
      <c r="HN47" s="16"/>
      <c r="HO47" s="16"/>
      <c r="HP47" s="16"/>
    </row>
    <row r="48" spans="1:224" s="15" customFormat="1" ht="51" customHeight="1">
      <c r="A48" s="56">
        <v>36</v>
      </c>
      <c r="B48" s="77" t="s">
        <v>550</v>
      </c>
      <c r="C48" s="90" t="s">
        <v>87</v>
      </c>
      <c r="D48" s="91">
        <v>340</v>
      </c>
      <c r="E48" s="92" t="s">
        <v>406</v>
      </c>
      <c r="F48" s="93">
        <v>843.88</v>
      </c>
      <c r="G48" s="53"/>
      <c r="H48" s="43"/>
      <c r="I48" s="42" t="s">
        <v>39</v>
      </c>
      <c r="J48" s="44">
        <f>IF(I48="Less(-)",-1,1)</f>
        <v>1</v>
      </c>
      <c r="K48" s="45" t="s">
        <v>64</v>
      </c>
      <c r="L48" s="45" t="s">
        <v>7</v>
      </c>
      <c r="M48" s="72"/>
      <c r="N48" s="53"/>
      <c r="O48" s="53"/>
      <c r="P48" s="49"/>
      <c r="Q48" s="53"/>
      <c r="R48" s="53"/>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73">
        <f>total_amount_ba($B$2,$D$2,D48,F48,J48,K48,M48)</f>
        <v>286919.2</v>
      </c>
      <c r="BB48" s="74">
        <f>BA48+SUM(N48:AZ48)</f>
        <v>286919.2</v>
      </c>
      <c r="BC48" s="52" t="str">
        <f>SpellNumber(L48,BB48)</f>
        <v>INR  Two Lakh Eighty Six Thousand Nine Hundred &amp; Nineteen  and Paise Twenty Only</v>
      </c>
      <c r="HL48" s="16"/>
      <c r="HM48" s="16"/>
      <c r="HN48" s="16"/>
      <c r="HO48" s="16"/>
      <c r="HP48" s="16"/>
    </row>
    <row r="49" spans="1:224" s="15" customFormat="1" ht="44.25" customHeight="1">
      <c r="A49" s="56">
        <v>37</v>
      </c>
      <c r="B49" s="77" t="s">
        <v>551</v>
      </c>
      <c r="C49" s="90" t="s">
        <v>88</v>
      </c>
      <c r="D49" s="91">
        <v>120</v>
      </c>
      <c r="E49" s="92" t="s">
        <v>406</v>
      </c>
      <c r="F49" s="93">
        <v>857.45</v>
      </c>
      <c r="G49" s="53"/>
      <c r="H49" s="43"/>
      <c r="I49" s="42" t="s">
        <v>39</v>
      </c>
      <c r="J49" s="44">
        <f>IF(I49="Less(-)",-1,1)</f>
        <v>1</v>
      </c>
      <c r="K49" s="45" t="s">
        <v>64</v>
      </c>
      <c r="L49" s="45" t="s">
        <v>7</v>
      </c>
      <c r="M49" s="72"/>
      <c r="N49" s="53"/>
      <c r="O49" s="53"/>
      <c r="P49" s="49"/>
      <c r="Q49" s="53"/>
      <c r="R49" s="53"/>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73">
        <f>total_amount_ba($B$2,$D$2,D49,F49,J49,K49,M49)</f>
        <v>102894</v>
      </c>
      <c r="BB49" s="74">
        <f>BA49+SUM(N49:AZ49)</f>
        <v>102894</v>
      </c>
      <c r="BC49" s="52" t="str">
        <f>SpellNumber(L49,BB49)</f>
        <v>INR  One Lakh Two Thousand Eight Hundred &amp; Ninety Four  Only</v>
      </c>
      <c r="HL49" s="16"/>
      <c r="HM49" s="16"/>
      <c r="HN49" s="16"/>
      <c r="HO49" s="16"/>
      <c r="HP49" s="16"/>
    </row>
    <row r="50" spans="1:224" s="15" customFormat="1" ht="141" customHeight="1">
      <c r="A50" s="56">
        <v>38</v>
      </c>
      <c r="B50" s="77" t="s">
        <v>283</v>
      </c>
      <c r="C50" s="90" t="s">
        <v>89</v>
      </c>
      <c r="D50" s="91">
        <v>145</v>
      </c>
      <c r="E50" s="92" t="s">
        <v>247</v>
      </c>
      <c r="F50" s="93">
        <v>214.93</v>
      </c>
      <c r="G50" s="53"/>
      <c r="H50" s="43"/>
      <c r="I50" s="42" t="s">
        <v>39</v>
      </c>
      <c r="J50" s="44">
        <f t="shared" si="0"/>
        <v>1</v>
      </c>
      <c r="K50" s="45" t="s">
        <v>64</v>
      </c>
      <c r="L50" s="45" t="s">
        <v>7</v>
      </c>
      <c r="M50" s="72"/>
      <c r="N50" s="53"/>
      <c r="O50" s="53"/>
      <c r="P50" s="49"/>
      <c r="Q50" s="53"/>
      <c r="R50" s="53"/>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73">
        <f t="shared" si="1"/>
        <v>31164.85</v>
      </c>
      <c r="BB50" s="74">
        <f t="shared" si="2"/>
        <v>31164.85</v>
      </c>
      <c r="BC50" s="52" t="str">
        <f t="shared" si="3"/>
        <v>INR  Thirty One Thousand One Hundred &amp; Sixty Four  and Paise Eighty Five Only</v>
      </c>
      <c r="HL50" s="16"/>
      <c r="HM50" s="16"/>
      <c r="HN50" s="16"/>
      <c r="HO50" s="16"/>
      <c r="HP50" s="16"/>
    </row>
    <row r="51" spans="1:224" s="15" customFormat="1" ht="53.25" customHeight="1">
      <c r="A51" s="56">
        <v>39</v>
      </c>
      <c r="B51" s="77" t="s">
        <v>284</v>
      </c>
      <c r="C51" s="90" t="s">
        <v>90</v>
      </c>
      <c r="D51" s="91">
        <v>840</v>
      </c>
      <c r="E51" s="92" t="s">
        <v>247</v>
      </c>
      <c r="F51" s="93">
        <v>27.15</v>
      </c>
      <c r="G51" s="53"/>
      <c r="H51" s="43"/>
      <c r="I51" s="42" t="s">
        <v>39</v>
      </c>
      <c r="J51" s="44">
        <f t="shared" si="0"/>
        <v>1</v>
      </c>
      <c r="K51" s="45" t="s">
        <v>64</v>
      </c>
      <c r="L51" s="45" t="s">
        <v>7</v>
      </c>
      <c r="M51" s="72"/>
      <c r="N51" s="53"/>
      <c r="O51" s="53"/>
      <c r="P51" s="49"/>
      <c r="Q51" s="53"/>
      <c r="R51" s="53"/>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73">
        <f t="shared" si="1"/>
        <v>22806</v>
      </c>
      <c r="BB51" s="74">
        <f t="shared" si="2"/>
        <v>22806</v>
      </c>
      <c r="BC51" s="52" t="str">
        <f t="shared" si="3"/>
        <v>INR  Twenty Two Thousand Eight Hundred &amp; Six  Only</v>
      </c>
      <c r="HL51" s="16"/>
      <c r="HM51" s="16"/>
      <c r="HN51" s="16"/>
      <c r="HO51" s="16"/>
      <c r="HP51" s="16"/>
    </row>
    <row r="52" spans="1:224" s="15" customFormat="1" ht="36.75" customHeight="1">
      <c r="A52" s="56">
        <v>40</v>
      </c>
      <c r="B52" s="77" t="s">
        <v>246</v>
      </c>
      <c r="C52" s="90" t="s">
        <v>91</v>
      </c>
      <c r="D52" s="91">
        <v>3600</v>
      </c>
      <c r="E52" s="92" t="s">
        <v>406</v>
      </c>
      <c r="F52" s="93">
        <v>23.76</v>
      </c>
      <c r="G52" s="53"/>
      <c r="H52" s="43"/>
      <c r="I52" s="42" t="s">
        <v>39</v>
      </c>
      <c r="J52" s="44">
        <f>IF(I52="Less(-)",-1,1)</f>
        <v>1</v>
      </c>
      <c r="K52" s="45" t="s">
        <v>64</v>
      </c>
      <c r="L52" s="45" t="s">
        <v>7</v>
      </c>
      <c r="M52" s="72"/>
      <c r="N52" s="53"/>
      <c r="O52" s="53"/>
      <c r="P52" s="49"/>
      <c r="Q52" s="53"/>
      <c r="R52" s="53"/>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73">
        <f>total_amount_ba($B$2,$D$2,D52,F52,J52,K52,M52)</f>
        <v>85536</v>
      </c>
      <c r="BB52" s="74">
        <f>BA52+SUM(N52:AZ52)</f>
        <v>85536</v>
      </c>
      <c r="BC52" s="52" t="str">
        <f>SpellNumber(L52,BB52)</f>
        <v>INR  Eighty Five Thousand Five Hundred &amp; Thirty Six  Only</v>
      </c>
      <c r="HL52" s="16"/>
      <c r="HM52" s="16"/>
      <c r="HN52" s="16"/>
      <c r="HO52" s="16"/>
      <c r="HP52" s="16"/>
    </row>
    <row r="53" spans="1:224" s="15" customFormat="1" ht="75" customHeight="1">
      <c r="A53" s="56">
        <v>41</v>
      </c>
      <c r="B53" s="77" t="s">
        <v>285</v>
      </c>
      <c r="C53" s="90" t="s">
        <v>92</v>
      </c>
      <c r="D53" s="40"/>
      <c r="E53" s="94"/>
      <c r="F53" s="42"/>
      <c r="G53" s="43"/>
      <c r="H53" s="43"/>
      <c r="I53" s="42"/>
      <c r="J53" s="44"/>
      <c r="K53" s="45"/>
      <c r="L53" s="45"/>
      <c r="M53" s="46"/>
      <c r="N53" s="47"/>
      <c r="O53" s="47"/>
      <c r="P53" s="48"/>
      <c r="Q53" s="47"/>
      <c r="R53" s="47"/>
      <c r="S53" s="48"/>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50"/>
      <c r="BB53" s="51"/>
      <c r="BC53" s="52"/>
      <c r="HL53" s="16"/>
      <c r="HM53" s="16"/>
      <c r="HN53" s="16"/>
      <c r="HO53" s="16"/>
      <c r="HP53" s="16"/>
    </row>
    <row r="54" spans="1:224" s="15" customFormat="1" ht="86.25" customHeight="1">
      <c r="A54" s="56">
        <v>42</v>
      </c>
      <c r="B54" s="77" t="s">
        <v>552</v>
      </c>
      <c r="C54" s="90" t="s">
        <v>93</v>
      </c>
      <c r="D54" s="91">
        <v>1.25</v>
      </c>
      <c r="E54" s="92" t="s">
        <v>404</v>
      </c>
      <c r="F54" s="93">
        <v>94136.2</v>
      </c>
      <c r="G54" s="53"/>
      <c r="H54" s="43"/>
      <c r="I54" s="42" t="s">
        <v>39</v>
      </c>
      <c r="J54" s="44">
        <f>IF(I54="Less(-)",-1,1)</f>
        <v>1</v>
      </c>
      <c r="K54" s="45" t="s">
        <v>64</v>
      </c>
      <c r="L54" s="45" t="s">
        <v>7</v>
      </c>
      <c r="M54" s="72"/>
      <c r="N54" s="53"/>
      <c r="O54" s="53"/>
      <c r="P54" s="49"/>
      <c r="Q54" s="53"/>
      <c r="R54" s="53"/>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73">
        <f>total_amount_ba($B$2,$D$2,D54,F54,J54,K54,M54)</f>
        <v>117670.25</v>
      </c>
      <c r="BB54" s="74">
        <f>BA54+SUM(N54:AZ54)</f>
        <v>117670.25</v>
      </c>
      <c r="BC54" s="52" t="str">
        <f>SpellNumber(L54,BB54)</f>
        <v>INR  One Lakh Seventeen Thousand Six Hundred &amp; Seventy  and Paise Twenty Five Only</v>
      </c>
      <c r="HL54" s="16"/>
      <c r="HM54" s="16"/>
      <c r="HN54" s="16"/>
      <c r="HO54" s="16"/>
      <c r="HP54" s="16"/>
    </row>
    <row r="55" spans="1:224" s="15" customFormat="1" ht="87.75" customHeight="1">
      <c r="A55" s="56">
        <v>43</v>
      </c>
      <c r="B55" s="77" t="s">
        <v>553</v>
      </c>
      <c r="C55" s="90" t="s">
        <v>94</v>
      </c>
      <c r="D55" s="91">
        <v>1</v>
      </c>
      <c r="E55" s="92" t="s">
        <v>404</v>
      </c>
      <c r="F55" s="93">
        <v>94362.44</v>
      </c>
      <c r="G55" s="53"/>
      <c r="H55" s="43"/>
      <c r="I55" s="42" t="s">
        <v>39</v>
      </c>
      <c r="J55" s="44">
        <f>IF(I55="Less(-)",-1,1)</f>
        <v>1</v>
      </c>
      <c r="K55" s="45" t="s">
        <v>64</v>
      </c>
      <c r="L55" s="45" t="s">
        <v>7</v>
      </c>
      <c r="M55" s="72"/>
      <c r="N55" s="53"/>
      <c r="O55" s="53"/>
      <c r="P55" s="49"/>
      <c r="Q55" s="53"/>
      <c r="R55" s="53"/>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73">
        <f>total_amount_ba($B$2,$D$2,D55,F55,J55,K55,M55)</f>
        <v>94362.44</v>
      </c>
      <c r="BB55" s="74">
        <f>BA55+SUM(N55:AZ55)</f>
        <v>94362.44</v>
      </c>
      <c r="BC55" s="52" t="str">
        <f>SpellNumber(L55,BB55)</f>
        <v>INR  Ninety Four Thousand Three Hundred &amp; Sixty Two  and Paise Forty Four Only</v>
      </c>
      <c r="HL55" s="16"/>
      <c r="HM55" s="16"/>
      <c r="HN55" s="16"/>
      <c r="HO55" s="16"/>
      <c r="HP55" s="16"/>
    </row>
    <row r="56" spans="1:224" s="15" customFormat="1" ht="87" customHeight="1">
      <c r="A56" s="56">
        <v>44</v>
      </c>
      <c r="B56" s="77" t="s">
        <v>554</v>
      </c>
      <c r="C56" s="90" t="s">
        <v>95</v>
      </c>
      <c r="D56" s="91">
        <v>0.36</v>
      </c>
      <c r="E56" s="92" t="s">
        <v>404</v>
      </c>
      <c r="F56" s="93">
        <v>94588.68</v>
      </c>
      <c r="G56" s="53"/>
      <c r="H56" s="43"/>
      <c r="I56" s="42" t="s">
        <v>39</v>
      </c>
      <c r="J56" s="44">
        <f t="shared" si="0"/>
        <v>1</v>
      </c>
      <c r="K56" s="45" t="s">
        <v>64</v>
      </c>
      <c r="L56" s="45" t="s">
        <v>7</v>
      </c>
      <c r="M56" s="72"/>
      <c r="N56" s="53"/>
      <c r="O56" s="53"/>
      <c r="P56" s="49"/>
      <c r="Q56" s="53"/>
      <c r="R56" s="53"/>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73">
        <f t="shared" si="1"/>
        <v>34051.92</v>
      </c>
      <c r="BB56" s="74">
        <f t="shared" si="2"/>
        <v>34051.92</v>
      </c>
      <c r="BC56" s="52" t="str">
        <f t="shared" si="3"/>
        <v>INR  Thirty Four Thousand  &amp;Fifty One  and Paise Ninety Two Only</v>
      </c>
      <c r="HL56" s="16"/>
      <c r="HM56" s="16"/>
      <c r="HN56" s="16"/>
      <c r="HO56" s="16"/>
      <c r="HP56" s="16"/>
    </row>
    <row r="57" spans="1:224" s="15" customFormat="1" ht="87" customHeight="1">
      <c r="A57" s="56">
        <v>45</v>
      </c>
      <c r="B57" s="77" t="s">
        <v>555</v>
      </c>
      <c r="C57" s="90" t="s">
        <v>96</v>
      </c>
      <c r="D57" s="91">
        <v>0.07</v>
      </c>
      <c r="E57" s="92" t="s">
        <v>404</v>
      </c>
      <c r="F57" s="93">
        <v>94814.92</v>
      </c>
      <c r="G57" s="53"/>
      <c r="H57" s="43"/>
      <c r="I57" s="42" t="s">
        <v>39</v>
      </c>
      <c r="J57" s="44">
        <f t="shared" si="0"/>
        <v>1</v>
      </c>
      <c r="K57" s="45" t="s">
        <v>64</v>
      </c>
      <c r="L57" s="45" t="s">
        <v>7</v>
      </c>
      <c r="M57" s="72"/>
      <c r="N57" s="53"/>
      <c r="O57" s="53"/>
      <c r="P57" s="49"/>
      <c r="Q57" s="53"/>
      <c r="R57" s="53"/>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73">
        <f t="shared" si="1"/>
        <v>6637.04</v>
      </c>
      <c r="BB57" s="74">
        <f t="shared" si="2"/>
        <v>6637.04</v>
      </c>
      <c r="BC57" s="52" t="str">
        <f t="shared" si="3"/>
        <v>INR  Six Thousand Six Hundred &amp; Thirty Seven  and Paise Four Only</v>
      </c>
      <c r="HL57" s="16"/>
      <c r="HM57" s="16"/>
      <c r="HN57" s="16"/>
      <c r="HO57" s="16"/>
      <c r="HP57" s="16"/>
    </row>
    <row r="58" spans="1:224" s="15" customFormat="1" ht="69.75" customHeight="1">
      <c r="A58" s="56">
        <v>46</v>
      </c>
      <c r="B58" s="77" t="s">
        <v>286</v>
      </c>
      <c r="C58" s="90" t="s">
        <v>97</v>
      </c>
      <c r="D58" s="91">
        <v>0.9</v>
      </c>
      <c r="E58" s="92" t="s">
        <v>404</v>
      </c>
      <c r="F58" s="93">
        <v>186927.41</v>
      </c>
      <c r="G58" s="53"/>
      <c r="H58" s="43"/>
      <c r="I58" s="42" t="s">
        <v>39</v>
      </c>
      <c r="J58" s="44">
        <f>IF(I58="Less(-)",-1,1)</f>
        <v>1</v>
      </c>
      <c r="K58" s="45" t="s">
        <v>64</v>
      </c>
      <c r="L58" s="45" t="s">
        <v>7</v>
      </c>
      <c r="M58" s="72"/>
      <c r="N58" s="53"/>
      <c r="O58" s="53"/>
      <c r="P58" s="49"/>
      <c r="Q58" s="53"/>
      <c r="R58" s="53"/>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73">
        <f>total_amount_ba($B$2,$D$2,D58,F58,J58,K58,M58)</f>
        <v>168234.67</v>
      </c>
      <c r="BB58" s="74">
        <f>BA58+SUM(N58:AZ58)</f>
        <v>168234.67</v>
      </c>
      <c r="BC58" s="52" t="str">
        <f>SpellNumber(L58,BB58)</f>
        <v>INR  One Lakh Sixty Eight Thousand Two Hundred &amp; Thirty Four  and Paise Sixty Seven Only</v>
      </c>
      <c r="HL58" s="16"/>
      <c r="HM58" s="16"/>
      <c r="HN58" s="16"/>
      <c r="HO58" s="16"/>
      <c r="HP58" s="16"/>
    </row>
    <row r="59" spans="1:224" s="15" customFormat="1" ht="93" customHeight="1">
      <c r="A59" s="56">
        <v>47</v>
      </c>
      <c r="B59" s="77" t="s">
        <v>552</v>
      </c>
      <c r="C59" s="90" t="s">
        <v>98</v>
      </c>
      <c r="D59" s="91">
        <v>64</v>
      </c>
      <c r="E59" s="92" t="s">
        <v>247</v>
      </c>
      <c r="F59" s="93">
        <v>3007.86</v>
      </c>
      <c r="G59" s="53"/>
      <c r="H59" s="43"/>
      <c r="I59" s="42" t="s">
        <v>39</v>
      </c>
      <c r="J59" s="44">
        <f t="shared" si="0"/>
        <v>1</v>
      </c>
      <c r="K59" s="45" t="s">
        <v>64</v>
      </c>
      <c r="L59" s="45" t="s">
        <v>7</v>
      </c>
      <c r="M59" s="72"/>
      <c r="N59" s="53"/>
      <c r="O59" s="53"/>
      <c r="P59" s="49"/>
      <c r="Q59" s="53"/>
      <c r="R59" s="53"/>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73">
        <f t="shared" si="1"/>
        <v>192503.04</v>
      </c>
      <c r="BB59" s="74">
        <f t="shared" si="2"/>
        <v>192503.04</v>
      </c>
      <c r="BC59" s="52" t="str">
        <f t="shared" si="3"/>
        <v>INR  One Lakh Ninety Two Thousand Five Hundred &amp; Three  and Paise Four Only</v>
      </c>
      <c r="HL59" s="16"/>
      <c r="HM59" s="16"/>
      <c r="HN59" s="16"/>
      <c r="HO59" s="16"/>
      <c r="HP59" s="16"/>
    </row>
    <row r="60" spans="1:224" s="15" customFormat="1" ht="99" customHeight="1">
      <c r="A60" s="56">
        <v>48</v>
      </c>
      <c r="B60" s="77" t="s">
        <v>553</v>
      </c>
      <c r="C60" s="90" t="s">
        <v>99</v>
      </c>
      <c r="D60" s="91">
        <v>52</v>
      </c>
      <c r="E60" s="92" t="s">
        <v>247</v>
      </c>
      <c r="F60" s="93">
        <v>3023.7</v>
      </c>
      <c r="G60" s="53"/>
      <c r="H60" s="43"/>
      <c r="I60" s="42" t="s">
        <v>39</v>
      </c>
      <c r="J60" s="44">
        <f t="shared" si="0"/>
        <v>1</v>
      </c>
      <c r="K60" s="45" t="s">
        <v>64</v>
      </c>
      <c r="L60" s="45" t="s">
        <v>7</v>
      </c>
      <c r="M60" s="72"/>
      <c r="N60" s="53"/>
      <c r="O60" s="53"/>
      <c r="P60" s="49"/>
      <c r="Q60" s="53"/>
      <c r="R60" s="53"/>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73">
        <f t="shared" si="1"/>
        <v>157232.4</v>
      </c>
      <c r="BB60" s="74">
        <f t="shared" si="2"/>
        <v>157232.4</v>
      </c>
      <c r="BC60" s="52" t="str">
        <f t="shared" si="3"/>
        <v>INR  One Lakh Fifty Seven Thousand Two Hundred &amp; Thirty Two  and Paise Forty Only</v>
      </c>
      <c r="HL60" s="16"/>
      <c r="HM60" s="16"/>
      <c r="HN60" s="16"/>
      <c r="HO60" s="16"/>
      <c r="HP60" s="16"/>
    </row>
    <row r="61" spans="1:224" s="15" customFormat="1" ht="96" customHeight="1">
      <c r="A61" s="56">
        <v>49</v>
      </c>
      <c r="B61" s="77" t="s">
        <v>554</v>
      </c>
      <c r="C61" s="90" t="s">
        <v>100</v>
      </c>
      <c r="D61" s="91">
        <v>18</v>
      </c>
      <c r="E61" s="92" t="s">
        <v>247</v>
      </c>
      <c r="F61" s="93">
        <v>3039.53</v>
      </c>
      <c r="G61" s="53"/>
      <c r="H61" s="43"/>
      <c r="I61" s="42" t="s">
        <v>39</v>
      </c>
      <c r="J61" s="44">
        <f t="shared" si="0"/>
        <v>1</v>
      </c>
      <c r="K61" s="45" t="s">
        <v>64</v>
      </c>
      <c r="L61" s="45" t="s">
        <v>7</v>
      </c>
      <c r="M61" s="72"/>
      <c r="N61" s="53"/>
      <c r="O61" s="53"/>
      <c r="P61" s="49"/>
      <c r="Q61" s="53"/>
      <c r="R61" s="53"/>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73">
        <f t="shared" si="1"/>
        <v>54711.54</v>
      </c>
      <c r="BB61" s="74">
        <f t="shared" si="2"/>
        <v>54711.54</v>
      </c>
      <c r="BC61" s="52" t="str">
        <f t="shared" si="3"/>
        <v>INR  Fifty Four Thousand Seven Hundred &amp; Eleven  and Paise Fifty Four Only</v>
      </c>
      <c r="HL61" s="16"/>
      <c r="HM61" s="16"/>
      <c r="HN61" s="16"/>
      <c r="HO61" s="16"/>
      <c r="HP61" s="16"/>
    </row>
    <row r="62" spans="1:224" s="15" customFormat="1" ht="99.75" customHeight="1">
      <c r="A62" s="56">
        <v>50</v>
      </c>
      <c r="B62" s="77" t="s">
        <v>555</v>
      </c>
      <c r="C62" s="90" t="s">
        <v>101</v>
      </c>
      <c r="D62" s="91">
        <v>5</v>
      </c>
      <c r="E62" s="92" t="s">
        <v>247</v>
      </c>
      <c r="F62" s="93">
        <v>3055.37</v>
      </c>
      <c r="G62" s="53"/>
      <c r="H62" s="43"/>
      <c r="I62" s="42" t="s">
        <v>39</v>
      </c>
      <c r="J62" s="44">
        <f t="shared" si="0"/>
        <v>1</v>
      </c>
      <c r="K62" s="45" t="s">
        <v>64</v>
      </c>
      <c r="L62" s="45" t="s">
        <v>7</v>
      </c>
      <c r="M62" s="72"/>
      <c r="N62" s="53"/>
      <c r="O62" s="53"/>
      <c r="P62" s="49"/>
      <c r="Q62" s="53"/>
      <c r="R62" s="53"/>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73">
        <f t="shared" si="1"/>
        <v>15276.85</v>
      </c>
      <c r="BB62" s="74">
        <f t="shared" si="2"/>
        <v>15276.85</v>
      </c>
      <c r="BC62" s="52" t="str">
        <f t="shared" si="3"/>
        <v>INR  Fifteen Thousand Two Hundred &amp; Seventy Six  and Paise Eighty Five Only</v>
      </c>
      <c r="HL62" s="16"/>
      <c r="HM62" s="16"/>
      <c r="HN62" s="16"/>
      <c r="HO62" s="16"/>
      <c r="HP62" s="16"/>
    </row>
    <row r="63" spans="1:224" s="15" customFormat="1" ht="93" customHeight="1">
      <c r="A63" s="56">
        <v>51</v>
      </c>
      <c r="B63" s="77" t="s">
        <v>556</v>
      </c>
      <c r="C63" s="90" t="s">
        <v>102</v>
      </c>
      <c r="D63" s="40"/>
      <c r="E63" s="94"/>
      <c r="F63" s="42"/>
      <c r="G63" s="43"/>
      <c r="H63" s="43"/>
      <c r="I63" s="42"/>
      <c r="J63" s="44"/>
      <c r="K63" s="45"/>
      <c r="L63" s="45"/>
      <c r="M63" s="46"/>
      <c r="N63" s="47"/>
      <c r="O63" s="47"/>
      <c r="P63" s="48"/>
      <c r="Q63" s="47"/>
      <c r="R63" s="47"/>
      <c r="S63" s="48"/>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50"/>
      <c r="BB63" s="51"/>
      <c r="BC63" s="52"/>
      <c r="HL63" s="16"/>
      <c r="HM63" s="16"/>
      <c r="HN63" s="16"/>
      <c r="HO63" s="16"/>
      <c r="HP63" s="16"/>
    </row>
    <row r="64" spans="1:224" s="15" customFormat="1" ht="111" customHeight="1">
      <c r="A64" s="56">
        <v>52</v>
      </c>
      <c r="B64" s="77" t="s">
        <v>557</v>
      </c>
      <c r="C64" s="90" t="s">
        <v>103</v>
      </c>
      <c r="D64" s="91">
        <v>823</v>
      </c>
      <c r="E64" s="92" t="s">
        <v>247</v>
      </c>
      <c r="F64" s="93">
        <v>145.92</v>
      </c>
      <c r="G64" s="53"/>
      <c r="H64" s="43"/>
      <c r="I64" s="42" t="s">
        <v>39</v>
      </c>
      <c r="J64" s="44">
        <f t="shared" si="0"/>
        <v>1</v>
      </c>
      <c r="K64" s="45" t="s">
        <v>64</v>
      </c>
      <c r="L64" s="45" t="s">
        <v>7</v>
      </c>
      <c r="M64" s="72"/>
      <c r="N64" s="53"/>
      <c r="O64" s="53"/>
      <c r="P64" s="49"/>
      <c r="Q64" s="53"/>
      <c r="R64" s="53"/>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73">
        <f aca="true" t="shared" si="4" ref="BA64:BA79">total_amount_ba($B$2,$D$2,D64,F64,J64,K64,M64)</f>
        <v>120092.16</v>
      </c>
      <c r="BB64" s="74">
        <f t="shared" si="2"/>
        <v>120092.16</v>
      </c>
      <c r="BC64" s="52" t="str">
        <f t="shared" si="3"/>
        <v>INR  One Lakh Twenty Thousand  &amp;Ninety Two  and Paise Sixteen Only</v>
      </c>
      <c r="HL64" s="16"/>
      <c r="HM64" s="16"/>
      <c r="HN64" s="16"/>
      <c r="HO64" s="16"/>
      <c r="HP64" s="16"/>
    </row>
    <row r="65" spans="1:224" s="15" customFormat="1" ht="108" customHeight="1">
      <c r="A65" s="56">
        <v>53</v>
      </c>
      <c r="B65" s="77" t="s">
        <v>558</v>
      </c>
      <c r="C65" s="90" t="s">
        <v>104</v>
      </c>
      <c r="D65" s="91">
        <v>676</v>
      </c>
      <c r="E65" s="92" t="s">
        <v>247</v>
      </c>
      <c r="F65" s="93">
        <v>150.45</v>
      </c>
      <c r="G65" s="53"/>
      <c r="H65" s="43"/>
      <c r="I65" s="42" t="s">
        <v>39</v>
      </c>
      <c r="J65" s="44">
        <f t="shared" si="0"/>
        <v>1</v>
      </c>
      <c r="K65" s="45" t="s">
        <v>64</v>
      </c>
      <c r="L65" s="45" t="s">
        <v>7</v>
      </c>
      <c r="M65" s="72"/>
      <c r="N65" s="53"/>
      <c r="O65" s="53"/>
      <c r="P65" s="49"/>
      <c r="Q65" s="53"/>
      <c r="R65" s="53"/>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73">
        <f t="shared" si="4"/>
        <v>101704.2</v>
      </c>
      <c r="BB65" s="74">
        <f t="shared" si="2"/>
        <v>101704.2</v>
      </c>
      <c r="BC65" s="52" t="str">
        <f t="shared" si="3"/>
        <v>INR  One Lakh One Thousand Seven Hundred &amp; Four  and Paise Twenty Only</v>
      </c>
      <c r="HL65" s="16"/>
      <c r="HM65" s="16"/>
      <c r="HN65" s="16"/>
      <c r="HO65" s="16"/>
      <c r="HP65" s="16"/>
    </row>
    <row r="66" spans="1:224" s="15" customFormat="1" ht="107.25" customHeight="1">
      <c r="A66" s="56">
        <v>54</v>
      </c>
      <c r="B66" s="77" t="s">
        <v>559</v>
      </c>
      <c r="C66" s="90" t="s">
        <v>105</v>
      </c>
      <c r="D66" s="91">
        <v>165</v>
      </c>
      <c r="E66" s="92" t="s">
        <v>247</v>
      </c>
      <c r="F66" s="93">
        <v>154.97</v>
      </c>
      <c r="G66" s="53"/>
      <c r="H66" s="43"/>
      <c r="I66" s="42" t="s">
        <v>39</v>
      </c>
      <c r="J66" s="44">
        <f t="shared" si="0"/>
        <v>1</v>
      </c>
      <c r="K66" s="45" t="s">
        <v>64</v>
      </c>
      <c r="L66" s="45" t="s">
        <v>7</v>
      </c>
      <c r="M66" s="72"/>
      <c r="N66" s="53"/>
      <c r="O66" s="53"/>
      <c r="P66" s="49"/>
      <c r="Q66" s="53"/>
      <c r="R66" s="53"/>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73">
        <f t="shared" si="4"/>
        <v>25570.05</v>
      </c>
      <c r="BB66" s="74">
        <f t="shared" si="2"/>
        <v>25570.05</v>
      </c>
      <c r="BC66" s="52" t="str">
        <f t="shared" si="3"/>
        <v>INR  Twenty Five Thousand Five Hundred &amp; Seventy  and Paise Five Only</v>
      </c>
      <c r="HL66" s="16"/>
      <c r="HM66" s="16"/>
      <c r="HN66" s="16"/>
      <c r="HO66" s="16"/>
      <c r="HP66" s="16"/>
    </row>
    <row r="67" spans="1:224" s="15" customFormat="1" ht="108" customHeight="1">
      <c r="A67" s="56">
        <v>55</v>
      </c>
      <c r="B67" s="77" t="s">
        <v>560</v>
      </c>
      <c r="C67" s="90" t="s">
        <v>106</v>
      </c>
      <c r="D67" s="91">
        <v>20</v>
      </c>
      <c r="E67" s="92" t="s">
        <v>247</v>
      </c>
      <c r="F67" s="93">
        <v>159.5</v>
      </c>
      <c r="G67" s="53"/>
      <c r="H67" s="43"/>
      <c r="I67" s="42" t="s">
        <v>39</v>
      </c>
      <c r="J67" s="44">
        <f>IF(I67="Less(-)",-1,1)</f>
        <v>1</v>
      </c>
      <c r="K67" s="45" t="s">
        <v>64</v>
      </c>
      <c r="L67" s="45" t="s">
        <v>7</v>
      </c>
      <c r="M67" s="72"/>
      <c r="N67" s="53"/>
      <c r="O67" s="53"/>
      <c r="P67" s="49"/>
      <c r="Q67" s="53"/>
      <c r="R67" s="53"/>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73">
        <f t="shared" si="4"/>
        <v>3190</v>
      </c>
      <c r="BB67" s="74">
        <f>BA67+SUM(N67:AZ67)</f>
        <v>3190</v>
      </c>
      <c r="BC67" s="52" t="str">
        <f>SpellNumber(L67,BB67)</f>
        <v>INR  Three Thousand One Hundred &amp; Ninety  Only</v>
      </c>
      <c r="HL67" s="16"/>
      <c r="HM67" s="16"/>
      <c r="HN67" s="16"/>
      <c r="HO67" s="16"/>
      <c r="HP67" s="16"/>
    </row>
    <row r="68" spans="1:224" s="15" customFormat="1" ht="99" customHeight="1">
      <c r="A68" s="56">
        <v>56</v>
      </c>
      <c r="B68" s="77" t="s">
        <v>561</v>
      </c>
      <c r="C68" s="90" t="s">
        <v>107</v>
      </c>
      <c r="D68" s="40"/>
      <c r="E68" s="41"/>
      <c r="F68" s="42"/>
      <c r="G68" s="43"/>
      <c r="H68" s="43"/>
      <c r="I68" s="42"/>
      <c r="J68" s="44"/>
      <c r="K68" s="45"/>
      <c r="L68" s="45"/>
      <c r="M68" s="46"/>
      <c r="N68" s="47"/>
      <c r="O68" s="47"/>
      <c r="P68" s="48"/>
      <c r="Q68" s="47"/>
      <c r="R68" s="47"/>
      <c r="S68" s="48"/>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50"/>
      <c r="BB68" s="51"/>
      <c r="BC68" s="52"/>
      <c r="HL68" s="16"/>
      <c r="HM68" s="16"/>
      <c r="HN68" s="16"/>
      <c r="HO68" s="16"/>
      <c r="HP68" s="16"/>
    </row>
    <row r="69" spans="1:224" s="15" customFormat="1" ht="107.25" customHeight="1">
      <c r="A69" s="56">
        <v>57</v>
      </c>
      <c r="B69" s="77" t="s">
        <v>562</v>
      </c>
      <c r="C69" s="90" t="s">
        <v>108</v>
      </c>
      <c r="D69" s="91">
        <v>997</v>
      </c>
      <c r="E69" s="92" t="s">
        <v>247</v>
      </c>
      <c r="F69" s="93">
        <v>187.78</v>
      </c>
      <c r="G69" s="53"/>
      <c r="H69" s="43"/>
      <c r="I69" s="42" t="s">
        <v>39</v>
      </c>
      <c r="J69" s="44">
        <f aca="true" t="shared" si="5" ref="J69:J79">IF(I69="Less(-)",-1,1)</f>
        <v>1</v>
      </c>
      <c r="K69" s="45" t="s">
        <v>64</v>
      </c>
      <c r="L69" s="45" t="s">
        <v>7</v>
      </c>
      <c r="M69" s="72"/>
      <c r="N69" s="53"/>
      <c r="O69" s="53"/>
      <c r="P69" s="49"/>
      <c r="Q69" s="53"/>
      <c r="R69" s="53"/>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73">
        <f t="shared" si="4"/>
        <v>187216.66</v>
      </c>
      <c r="BB69" s="74">
        <f aca="true" t="shared" si="6" ref="BB69:BB79">BA69+SUM(N69:AZ69)</f>
        <v>187216.66</v>
      </c>
      <c r="BC69" s="52" t="str">
        <f aca="true" t="shared" si="7" ref="BC69:BC79">SpellNumber(L69,BB69)</f>
        <v>INR  One Lakh Eighty Seven Thousand Two Hundred &amp; Sixteen  and Paise Sixty Six Only</v>
      </c>
      <c r="HL69" s="16"/>
      <c r="HM69" s="16"/>
      <c r="HN69" s="16"/>
      <c r="HO69" s="16"/>
      <c r="HP69" s="16"/>
    </row>
    <row r="70" spans="1:224" s="15" customFormat="1" ht="108" customHeight="1">
      <c r="A70" s="56">
        <v>58</v>
      </c>
      <c r="B70" s="77" t="s">
        <v>563</v>
      </c>
      <c r="C70" s="90" t="s">
        <v>109</v>
      </c>
      <c r="D70" s="91">
        <v>657</v>
      </c>
      <c r="E70" s="92" t="s">
        <v>247</v>
      </c>
      <c r="F70" s="93">
        <v>192.3</v>
      </c>
      <c r="G70" s="53"/>
      <c r="H70" s="43"/>
      <c r="I70" s="42" t="s">
        <v>39</v>
      </c>
      <c r="J70" s="44">
        <f t="shared" si="5"/>
        <v>1</v>
      </c>
      <c r="K70" s="45" t="s">
        <v>64</v>
      </c>
      <c r="L70" s="45" t="s">
        <v>7</v>
      </c>
      <c r="M70" s="72"/>
      <c r="N70" s="53"/>
      <c r="O70" s="53"/>
      <c r="P70" s="49"/>
      <c r="Q70" s="53"/>
      <c r="R70" s="53"/>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73">
        <f t="shared" si="4"/>
        <v>126341.1</v>
      </c>
      <c r="BB70" s="74">
        <f t="shared" si="6"/>
        <v>126341.1</v>
      </c>
      <c r="BC70" s="52" t="str">
        <f t="shared" si="7"/>
        <v>INR  One Lakh Twenty Six Thousand Three Hundred &amp; Forty One  and Paise Ten Only</v>
      </c>
      <c r="HL70" s="16"/>
      <c r="HM70" s="16"/>
      <c r="HN70" s="16"/>
      <c r="HO70" s="16"/>
      <c r="HP70" s="16"/>
    </row>
    <row r="71" spans="1:224" s="15" customFormat="1" ht="111.75" customHeight="1">
      <c r="A71" s="56">
        <v>59</v>
      </c>
      <c r="B71" s="77" t="s">
        <v>564</v>
      </c>
      <c r="C71" s="90" t="s">
        <v>110</v>
      </c>
      <c r="D71" s="91">
        <v>645</v>
      </c>
      <c r="E71" s="92" t="s">
        <v>247</v>
      </c>
      <c r="F71" s="93">
        <v>196.83</v>
      </c>
      <c r="G71" s="53"/>
      <c r="H71" s="43"/>
      <c r="I71" s="42" t="s">
        <v>39</v>
      </c>
      <c r="J71" s="44">
        <f t="shared" si="5"/>
        <v>1</v>
      </c>
      <c r="K71" s="45" t="s">
        <v>64</v>
      </c>
      <c r="L71" s="45" t="s">
        <v>7</v>
      </c>
      <c r="M71" s="72"/>
      <c r="N71" s="53"/>
      <c r="O71" s="53"/>
      <c r="P71" s="49"/>
      <c r="Q71" s="53"/>
      <c r="R71" s="53"/>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73">
        <f t="shared" si="4"/>
        <v>126955.35</v>
      </c>
      <c r="BB71" s="74">
        <f t="shared" si="6"/>
        <v>126955.35</v>
      </c>
      <c r="BC71" s="52" t="str">
        <f t="shared" si="7"/>
        <v>INR  One Lakh Twenty Six Thousand Nine Hundred &amp; Fifty Five  and Paise Thirty Five Only</v>
      </c>
      <c r="HL71" s="16"/>
      <c r="HM71" s="16"/>
      <c r="HN71" s="16"/>
      <c r="HO71" s="16"/>
      <c r="HP71" s="16"/>
    </row>
    <row r="72" spans="1:224" s="15" customFormat="1" ht="110.25" customHeight="1">
      <c r="A72" s="56">
        <v>60</v>
      </c>
      <c r="B72" s="83" t="s">
        <v>565</v>
      </c>
      <c r="C72" s="90" t="s">
        <v>111</v>
      </c>
      <c r="D72" s="91">
        <v>160</v>
      </c>
      <c r="E72" s="92" t="s">
        <v>247</v>
      </c>
      <c r="F72" s="93">
        <v>201.35</v>
      </c>
      <c r="G72" s="53"/>
      <c r="H72" s="43"/>
      <c r="I72" s="42" t="s">
        <v>39</v>
      </c>
      <c r="J72" s="44">
        <f t="shared" si="5"/>
        <v>1</v>
      </c>
      <c r="K72" s="45" t="s">
        <v>64</v>
      </c>
      <c r="L72" s="45" t="s">
        <v>7</v>
      </c>
      <c r="M72" s="72"/>
      <c r="N72" s="53"/>
      <c r="O72" s="53"/>
      <c r="P72" s="49"/>
      <c r="Q72" s="53"/>
      <c r="R72" s="53"/>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73">
        <f t="shared" si="4"/>
        <v>32216</v>
      </c>
      <c r="BB72" s="74">
        <f t="shared" si="6"/>
        <v>32216</v>
      </c>
      <c r="BC72" s="52" t="str">
        <f t="shared" si="7"/>
        <v>INR  Thirty Two Thousand Two Hundred &amp; Sixteen  Only</v>
      </c>
      <c r="HL72" s="16"/>
      <c r="HM72" s="16"/>
      <c r="HN72" s="16"/>
      <c r="HO72" s="16"/>
      <c r="HP72" s="16"/>
    </row>
    <row r="73" spans="1:224" s="15" customFormat="1" ht="109.5" customHeight="1">
      <c r="A73" s="56">
        <v>61</v>
      </c>
      <c r="B73" s="77" t="s">
        <v>566</v>
      </c>
      <c r="C73" s="90" t="s">
        <v>112</v>
      </c>
      <c r="D73" s="91">
        <v>1563</v>
      </c>
      <c r="E73" s="92" t="s">
        <v>247</v>
      </c>
      <c r="F73" s="93">
        <v>162.89</v>
      </c>
      <c r="G73" s="53"/>
      <c r="H73" s="43"/>
      <c r="I73" s="42" t="s">
        <v>39</v>
      </c>
      <c r="J73" s="44">
        <f t="shared" si="5"/>
        <v>1</v>
      </c>
      <c r="K73" s="45" t="s">
        <v>64</v>
      </c>
      <c r="L73" s="45" t="s">
        <v>7</v>
      </c>
      <c r="M73" s="72"/>
      <c r="N73" s="53"/>
      <c r="O73" s="53"/>
      <c r="P73" s="49"/>
      <c r="Q73" s="53"/>
      <c r="R73" s="53"/>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73">
        <f t="shared" si="4"/>
        <v>254597.07</v>
      </c>
      <c r="BB73" s="74">
        <f t="shared" si="6"/>
        <v>254597.07</v>
      </c>
      <c r="BC73" s="52" t="str">
        <f t="shared" si="7"/>
        <v>INR  Two Lakh Fifty Four Thousand Five Hundred &amp; Ninety Seven  and Paise Seven Only</v>
      </c>
      <c r="HL73" s="16"/>
      <c r="HM73" s="16"/>
      <c r="HN73" s="16"/>
      <c r="HO73" s="16"/>
      <c r="HP73" s="16"/>
    </row>
    <row r="74" spans="1:224" s="15" customFormat="1" ht="104.25" customHeight="1">
      <c r="A74" s="56">
        <v>62</v>
      </c>
      <c r="B74" s="77" t="s">
        <v>567</v>
      </c>
      <c r="C74" s="90" t="s">
        <v>113</v>
      </c>
      <c r="D74" s="91">
        <v>1925</v>
      </c>
      <c r="E74" s="92" t="s">
        <v>247</v>
      </c>
      <c r="F74" s="93">
        <v>167.42</v>
      </c>
      <c r="G74" s="53"/>
      <c r="H74" s="43"/>
      <c r="I74" s="42" t="s">
        <v>39</v>
      </c>
      <c r="J74" s="44">
        <f t="shared" si="5"/>
        <v>1</v>
      </c>
      <c r="K74" s="45" t="s">
        <v>64</v>
      </c>
      <c r="L74" s="45" t="s">
        <v>7</v>
      </c>
      <c r="M74" s="72"/>
      <c r="N74" s="53"/>
      <c r="O74" s="53"/>
      <c r="P74" s="49"/>
      <c r="Q74" s="53"/>
      <c r="R74" s="53"/>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73">
        <f t="shared" si="4"/>
        <v>322283.5</v>
      </c>
      <c r="BB74" s="74">
        <f t="shared" si="6"/>
        <v>322283.5</v>
      </c>
      <c r="BC74" s="52" t="str">
        <f t="shared" si="7"/>
        <v>INR  Three Lakh Twenty Two Thousand Two Hundred &amp; Eighty Three  and Paise Fifty Only</v>
      </c>
      <c r="HL74" s="16"/>
      <c r="HM74" s="16"/>
      <c r="HN74" s="16"/>
      <c r="HO74" s="16"/>
      <c r="HP74" s="16"/>
    </row>
    <row r="75" spans="1:224" s="15" customFormat="1" ht="113.25" customHeight="1">
      <c r="A75" s="56">
        <v>63</v>
      </c>
      <c r="B75" s="77" t="s">
        <v>568</v>
      </c>
      <c r="C75" s="90" t="s">
        <v>114</v>
      </c>
      <c r="D75" s="91">
        <v>595</v>
      </c>
      <c r="E75" s="92" t="s">
        <v>247</v>
      </c>
      <c r="F75" s="93">
        <v>171.94</v>
      </c>
      <c r="G75" s="53"/>
      <c r="H75" s="43"/>
      <c r="I75" s="42" t="s">
        <v>39</v>
      </c>
      <c r="J75" s="44">
        <f t="shared" si="5"/>
        <v>1</v>
      </c>
      <c r="K75" s="45" t="s">
        <v>64</v>
      </c>
      <c r="L75" s="45" t="s">
        <v>7</v>
      </c>
      <c r="M75" s="72"/>
      <c r="N75" s="53"/>
      <c r="O75" s="53"/>
      <c r="P75" s="49"/>
      <c r="Q75" s="53"/>
      <c r="R75" s="53"/>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73">
        <f t="shared" si="4"/>
        <v>102304.3</v>
      </c>
      <c r="BB75" s="74">
        <f t="shared" si="6"/>
        <v>102304.3</v>
      </c>
      <c r="BC75" s="52" t="str">
        <f t="shared" si="7"/>
        <v>INR  One Lakh Two Thousand Three Hundred &amp; Four  and Paise Thirty Only</v>
      </c>
      <c r="HL75" s="16"/>
      <c r="HM75" s="16"/>
      <c r="HN75" s="16"/>
      <c r="HO75" s="16"/>
      <c r="HP75" s="16"/>
    </row>
    <row r="76" spans="1:224" s="15" customFormat="1" ht="111" customHeight="1">
      <c r="A76" s="56">
        <v>64</v>
      </c>
      <c r="B76" s="77" t="s">
        <v>569</v>
      </c>
      <c r="C76" s="90" t="s">
        <v>115</v>
      </c>
      <c r="D76" s="91">
        <v>100</v>
      </c>
      <c r="E76" s="92" t="s">
        <v>247</v>
      </c>
      <c r="F76" s="93">
        <v>176.47</v>
      </c>
      <c r="G76" s="53"/>
      <c r="H76" s="43"/>
      <c r="I76" s="42" t="s">
        <v>39</v>
      </c>
      <c r="J76" s="44">
        <f t="shared" si="5"/>
        <v>1</v>
      </c>
      <c r="K76" s="45" t="s">
        <v>64</v>
      </c>
      <c r="L76" s="45" t="s">
        <v>7</v>
      </c>
      <c r="M76" s="72"/>
      <c r="N76" s="53"/>
      <c r="O76" s="53"/>
      <c r="P76" s="49"/>
      <c r="Q76" s="53"/>
      <c r="R76" s="53"/>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73">
        <f t="shared" si="4"/>
        <v>17647</v>
      </c>
      <c r="BB76" s="74">
        <f t="shared" si="6"/>
        <v>17647</v>
      </c>
      <c r="BC76" s="52" t="str">
        <f t="shared" si="7"/>
        <v>INR  Seventeen Thousand Six Hundred &amp; Forty Seven  Only</v>
      </c>
      <c r="HL76" s="16"/>
      <c r="HM76" s="16"/>
      <c r="HN76" s="16"/>
      <c r="HO76" s="16"/>
      <c r="HP76" s="16"/>
    </row>
    <row r="77" spans="1:224" s="15" customFormat="1" ht="58.5" customHeight="1">
      <c r="A77" s="56">
        <v>65</v>
      </c>
      <c r="B77" s="77" t="s">
        <v>570</v>
      </c>
      <c r="C77" s="90" t="s">
        <v>116</v>
      </c>
      <c r="D77" s="91">
        <v>325</v>
      </c>
      <c r="E77" s="92" t="s">
        <v>247</v>
      </c>
      <c r="F77" s="93">
        <v>38.46</v>
      </c>
      <c r="G77" s="53"/>
      <c r="H77" s="43"/>
      <c r="I77" s="42" t="s">
        <v>39</v>
      </c>
      <c r="J77" s="44">
        <f t="shared" si="5"/>
        <v>1</v>
      </c>
      <c r="K77" s="45" t="s">
        <v>64</v>
      </c>
      <c r="L77" s="45" t="s">
        <v>7</v>
      </c>
      <c r="M77" s="72"/>
      <c r="N77" s="53"/>
      <c r="O77" s="53"/>
      <c r="P77" s="49"/>
      <c r="Q77" s="53"/>
      <c r="R77" s="53"/>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73">
        <f t="shared" si="4"/>
        <v>12499.5</v>
      </c>
      <c r="BB77" s="74">
        <f t="shared" si="6"/>
        <v>12499.5</v>
      </c>
      <c r="BC77" s="52" t="str">
        <f t="shared" si="7"/>
        <v>INR  Twelve Thousand Four Hundred &amp; Ninety Nine  and Paise Fifty Only</v>
      </c>
      <c r="HL77" s="16"/>
      <c r="HM77" s="16"/>
      <c r="HN77" s="16"/>
      <c r="HO77" s="16"/>
      <c r="HP77" s="16"/>
    </row>
    <row r="78" spans="1:224" s="15" customFormat="1" ht="56.25" customHeight="1">
      <c r="A78" s="56">
        <v>66</v>
      </c>
      <c r="B78" s="77" t="s">
        <v>287</v>
      </c>
      <c r="C78" s="90" t="s">
        <v>117</v>
      </c>
      <c r="D78" s="91">
        <v>2400</v>
      </c>
      <c r="E78" s="92" t="s">
        <v>247</v>
      </c>
      <c r="F78" s="93">
        <v>138.01</v>
      </c>
      <c r="G78" s="53"/>
      <c r="H78" s="43"/>
      <c r="I78" s="42" t="s">
        <v>39</v>
      </c>
      <c r="J78" s="44">
        <f t="shared" si="5"/>
        <v>1</v>
      </c>
      <c r="K78" s="45" t="s">
        <v>64</v>
      </c>
      <c r="L78" s="45" t="s">
        <v>7</v>
      </c>
      <c r="M78" s="72"/>
      <c r="N78" s="53"/>
      <c r="O78" s="53"/>
      <c r="P78" s="49"/>
      <c r="Q78" s="53"/>
      <c r="R78" s="53"/>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73">
        <f t="shared" si="4"/>
        <v>331224</v>
      </c>
      <c r="BB78" s="74">
        <f t="shared" si="6"/>
        <v>331224</v>
      </c>
      <c r="BC78" s="52" t="str">
        <f t="shared" si="7"/>
        <v>INR  Three Lakh Thirty One Thousand Two Hundred &amp; Twenty Four  Only</v>
      </c>
      <c r="HL78" s="16"/>
      <c r="HM78" s="16"/>
      <c r="HN78" s="16"/>
      <c r="HO78" s="16"/>
      <c r="HP78" s="16"/>
    </row>
    <row r="79" spans="1:224" s="15" customFormat="1" ht="115.5" customHeight="1">
      <c r="A79" s="56">
        <v>67</v>
      </c>
      <c r="B79" s="77" t="s">
        <v>571</v>
      </c>
      <c r="C79" s="90" t="s">
        <v>118</v>
      </c>
      <c r="D79" s="91">
        <v>1100</v>
      </c>
      <c r="E79" s="92" t="s">
        <v>247</v>
      </c>
      <c r="F79" s="93">
        <v>54.86</v>
      </c>
      <c r="G79" s="53"/>
      <c r="H79" s="43"/>
      <c r="I79" s="42" t="s">
        <v>39</v>
      </c>
      <c r="J79" s="44">
        <f t="shared" si="5"/>
        <v>1</v>
      </c>
      <c r="K79" s="45" t="s">
        <v>64</v>
      </c>
      <c r="L79" s="45" t="s">
        <v>7</v>
      </c>
      <c r="M79" s="72"/>
      <c r="N79" s="53"/>
      <c r="O79" s="53"/>
      <c r="P79" s="49"/>
      <c r="Q79" s="53"/>
      <c r="R79" s="53"/>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73">
        <f t="shared" si="4"/>
        <v>60346</v>
      </c>
      <c r="BB79" s="74">
        <f t="shared" si="6"/>
        <v>60346</v>
      </c>
      <c r="BC79" s="52" t="str">
        <f t="shared" si="7"/>
        <v>INR  Sixty Thousand Three Hundred &amp; Forty Six  Only</v>
      </c>
      <c r="HL79" s="16"/>
      <c r="HM79" s="16"/>
      <c r="HN79" s="16"/>
      <c r="HO79" s="16"/>
      <c r="HP79" s="16"/>
    </row>
    <row r="80" spans="1:224" s="15" customFormat="1" ht="115.5" customHeight="1">
      <c r="A80" s="56">
        <v>68</v>
      </c>
      <c r="B80" s="77" t="s">
        <v>572</v>
      </c>
      <c r="C80" s="90" t="s">
        <v>119</v>
      </c>
      <c r="D80" s="91">
        <v>1100</v>
      </c>
      <c r="E80" s="92" t="s">
        <v>247</v>
      </c>
      <c r="F80" s="93">
        <v>54.86</v>
      </c>
      <c r="G80" s="53"/>
      <c r="H80" s="43"/>
      <c r="I80" s="42" t="s">
        <v>39</v>
      </c>
      <c r="J80" s="44">
        <f aca="true" t="shared" si="8" ref="J80:J86">IF(I80="Less(-)",-1,1)</f>
        <v>1</v>
      </c>
      <c r="K80" s="45" t="s">
        <v>64</v>
      </c>
      <c r="L80" s="45" t="s">
        <v>7</v>
      </c>
      <c r="M80" s="72"/>
      <c r="N80" s="53"/>
      <c r="O80" s="53"/>
      <c r="P80" s="49"/>
      <c r="Q80" s="53"/>
      <c r="R80" s="53"/>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73">
        <f aca="true" t="shared" si="9" ref="BA80:BA86">total_amount_ba($B$2,$D$2,D80,F80,J80,K80,M80)</f>
        <v>60346</v>
      </c>
      <c r="BB80" s="74">
        <f aca="true" t="shared" si="10" ref="BB80:BB86">BA80+SUM(N80:AZ80)</f>
        <v>60346</v>
      </c>
      <c r="BC80" s="52" t="str">
        <f aca="true" t="shared" si="11" ref="BC80:BC86">SpellNumber(L80,BB80)</f>
        <v>INR  Sixty Thousand Three Hundred &amp; Forty Six  Only</v>
      </c>
      <c r="HL80" s="16">
        <v>1</v>
      </c>
      <c r="HM80" s="16" t="s">
        <v>35</v>
      </c>
      <c r="HN80" s="16" t="s">
        <v>36</v>
      </c>
      <c r="HO80" s="16">
        <v>10</v>
      </c>
      <c r="HP80" s="16" t="s">
        <v>37</v>
      </c>
    </row>
    <row r="81" spans="1:225" s="15" customFormat="1" ht="115.5" customHeight="1">
      <c r="A81" s="56">
        <v>69</v>
      </c>
      <c r="B81" s="77" t="s">
        <v>573</v>
      </c>
      <c r="C81" s="90" t="s">
        <v>120</v>
      </c>
      <c r="D81" s="91">
        <v>550</v>
      </c>
      <c r="E81" s="92" t="s">
        <v>247</v>
      </c>
      <c r="F81" s="93">
        <v>54.86</v>
      </c>
      <c r="G81" s="53"/>
      <c r="H81" s="43"/>
      <c r="I81" s="42" t="s">
        <v>39</v>
      </c>
      <c r="J81" s="44">
        <f t="shared" si="8"/>
        <v>1</v>
      </c>
      <c r="K81" s="45" t="s">
        <v>64</v>
      </c>
      <c r="L81" s="45" t="s">
        <v>7</v>
      </c>
      <c r="M81" s="72"/>
      <c r="N81" s="53"/>
      <c r="O81" s="53"/>
      <c r="P81" s="49"/>
      <c r="Q81" s="53"/>
      <c r="R81" s="53"/>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73">
        <f t="shared" si="9"/>
        <v>30173</v>
      </c>
      <c r="BB81" s="74">
        <f t="shared" si="10"/>
        <v>30173</v>
      </c>
      <c r="BC81" s="52" t="str">
        <f t="shared" si="11"/>
        <v>INR  Thirty Thousand One Hundred &amp; Seventy Three  Only</v>
      </c>
      <c r="BD81" s="63"/>
      <c r="HM81" s="16">
        <v>1.01</v>
      </c>
      <c r="HN81" s="16" t="s">
        <v>40</v>
      </c>
      <c r="HO81" s="16" t="s">
        <v>36</v>
      </c>
      <c r="HP81" s="16">
        <v>123.223</v>
      </c>
      <c r="HQ81" s="16" t="s">
        <v>38</v>
      </c>
    </row>
    <row r="82" spans="1:225" s="15" customFormat="1" ht="120" customHeight="1">
      <c r="A82" s="56">
        <v>70</v>
      </c>
      <c r="B82" s="77" t="s">
        <v>574</v>
      </c>
      <c r="C82" s="90" t="s">
        <v>121</v>
      </c>
      <c r="D82" s="91">
        <v>100</v>
      </c>
      <c r="E82" s="92" t="s">
        <v>247</v>
      </c>
      <c r="F82" s="93">
        <v>54.86</v>
      </c>
      <c r="G82" s="53"/>
      <c r="H82" s="43"/>
      <c r="I82" s="42" t="s">
        <v>39</v>
      </c>
      <c r="J82" s="44">
        <f t="shared" si="8"/>
        <v>1</v>
      </c>
      <c r="K82" s="45" t="s">
        <v>64</v>
      </c>
      <c r="L82" s="45" t="s">
        <v>7</v>
      </c>
      <c r="M82" s="72"/>
      <c r="N82" s="53"/>
      <c r="O82" s="53"/>
      <c r="P82" s="49"/>
      <c r="Q82" s="53"/>
      <c r="R82" s="53"/>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73">
        <f t="shared" si="9"/>
        <v>5486</v>
      </c>
      <c r="BB82" s="74">
        <f t="shared" si="10"/>
        <v>5486</v>
      </c>
      <c r="BC82" s="52" t="str">
        <f t="shared" si="11"/>
        <v>INR  Five Thousand Four Hundred &amp; Eighty Six  Only</v>
      </c>
      <c r="BD82" s="63"/>
      <c r="HM82" s="16">
        <v>1.02</v>
      </c>
      <c r="HN82" s="16" t="s">
        <v>41</v>
      </c>
      <c r="HO82" s="16" t="s">
        <v>42</v>
      </c>
      <c r="HP82" s="16">
        <v>213</v>
      </c>
      <c r="HQ82" s="16" t="s">
        <v>38</v>
      </c>
    </row>
    <row r="83" spans="1:225" s="15" customFormat="1" ht="111" customHeight="1">
      <c r="A83" s="56">
        <v>71</v>
      </c>
      <c r="B83" s="77" t="s">
        <v>575</v>
      </c>
      <c r="C83" s="90" t="s">
        <v>122</v>
      </c>
      <c r="D83" s="91">
        <v>1100</v>
      </c>
      <c r="E83" s="92" t="s">
        <v>247</v>
      </c>
      <c r="F83" s="93">
        <v>70.13</v>
      </c>
      <c r="G83" s="53"/>
      <c r="H83" s="43"/>
      <c r="I83" s="42" t="s">
        <v>39</v>
      </c>
      <c r="J83" s="44">
        <f t="shared" si="8"/>
        <v>1</v>
      </c>
      <c r="K83" s="45" t="s">
        <v>64</v>
      </c>
      <c r="L83" s="45" t="s">
        <v>7</v>
      </c>
      <c r="M83" s="72"/>
      <c r="N83" s="53"/>
      <c r="O83" s="53"/>
      <c r="P83" s="49"/>
      <c r="Q83" s="53"/>
      <c r="R83" s="53"/>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73">
        <f t="shared" si="9"/>
        <v>77143</v>
      </c>
      <c r="BB83" s="74">
        <f t="shared" si="10"/>
        <v>77143</v>
      </c>
      <c r="BC83" s="52" t="str">
        <f t="shared" si="11"/>
        <v>INR  Seventy Seven Thousand One Hundred &amp; Forty Three  Only</v>
      </c>
      <c r="BD83" s="63"/>
      <c r="HM83" s="16">
        <v>2</v>
      </c>
      <c r="HN83" s="16" t="s">
        <v>35</v>
      </c>
      <c r="HO83" s="16" t="s">
        <v>44</v>
      </c>
      <c r="HP83" s="16">
        <v>10</v>
      </c>
      <c r="HQ83" s="16" t="s">
        <v>38</v>
      </c>
    </row>
    <row r="84" spans="1:225" s="15" customFormat="1" ht="106.5" customHeight="1">
      <c r="A84" s="56">
        <v>72</v>
      </c>
      <c r="B84" s="77" t="s">
        <v>576</v>
      </c>
      <c r="C84" s="90" t="s">
        <v>123</v>
      </c>
      <c r="D84" s="91">
        <v>1100</v>
      </c>
      <c r="E84" s="92" t="s">
        <v>247</v>
      </c>
      <c r="F84" s="93">
        <v>70.13</v>
      </c>
      <c r="G84" s="53"/>
      <c r="H84" s="43"/>
      <c r="I84" s="42" t="s">
        <v>39</v>
      </c>
      <c r="J84" s="44">
        <f t="shared" si="8"/>
        <v>1</v>
      </c>
      <c r="K84" s="45" t="s">
        <v>64</v>
      </c>
      <c r="L84" s="45" t="s">
        <v>7</v>
      </c>
      <c r="M84" s="72"/>
      <c r="N84" s="53"/>
      <c r="O84" s="53"/>
      <c r="P84" s="49"/>
      <c r="Q84" s="53"/>
      <c r="R84" s="53"/>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73">
        <f t="shared" si="9"/>
        <v>77143</v>
      </c>
      <c r="BB84" s="74">
        <f t="shared" si="10"/>
        <v>77143</v>
      </c>
      <c r="BC84" s="52" t="str">
        <f t="shared" si="11"/>
        <v>INR  Seventy Seven Thousand One Hundred &amp; Forty Three  Only</v>
      </c>
      <c r="BD84" s="63"/>
      <c r="HM84" s="16">
        <v>2</v>
      </c>
      <c r="HN84" s="16" t="s">
        <v>35</v>
      </c>
      <c r="HO84" s="16" t="s">
        <v>44</v>
      </c>
      <c r="HP84" s="16">
        <v>10</v>
      </c>
      <c r="HQ84" s="16" t="s">
        <v>38</v>
      </c>
    </row>
    <row r="85" spans="1:225" s="15" customFormat="1" ht="102.75" customHeight="1">
      <c r="A85" s="56">
        <v>73</v>
      </c>
      <c r="B85" s="77" t="s">
        <v>577</v>
      </c>
      <c r="C85" s="90" t="s">
        <v>124</v>
      </c>
      <c r="D85" s="91">
        <v>550</v>
      </c>
      <c r="E85" s="92" t="s">
        <v>247</v>
      </c>
      <c r="F85" s="93">
        <v>70.13</v>
      </c>
      <c r="G85" s="53"/>
      <c r="H85" s="43"/>
      <c r="I85" s="42" t="s">
        <v>39</v>
      </c>
      <c r="J85" s="44">
        <f t="shared" si="8"/>
        <v>1</v>
      </c>
      <c r="K85" s="45" t="s">
        <v>64</v>
      </c>
      <c r="L85" s="45" t="s">
        <v>7</v>
      </c>
      <c r="M85" s="72"/>
      <c r="N85" s="53"/>
      <c r="O85" s="53"/>
      <c r="P85" s="49"/>
      <c r="Q85" s="53"/>
      <c r="R85" s="53"/>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73">
        <f t="shared" si="9"/>
        <v>38571.5</v>
      </c>
      <c r="BB85" s="74">
        <f t="shared" si="10"/>
        <v>38571.5</v>
      </c>
      <c r="BC85" s="52" t="str">
        <f t="shared" si="11"/>
        <v>INR  Thirty Eight Thousand Five Hundred &amp; Seventy One  and Paise Fifty Only</v>
      </c>
      <c r="BD85" s="63"/>
      <c r="HM85" s="16">
        <v>3</v>
      </c>
      <c r="HN85" s="16" t="s">
        <v>46</v>
      </c>
      <c r="HO85" s="16" t="s">
        <v>47</v>
      </c>
      <c r="HP85" s="16">
        <v>10</v>
      </c>
      <c r="HQ85" s="16" t="s">
        <v>38</v>
      </c>
    </row>
    <row r="86" spans="1:225" s="15" customFormat="1" ht="106.5" customHeight="1">
      <c r="A86" s="56">
        <v>74</v>
      </c>
      <c r="B86" s="77" t="s">
        <v>578</v>
      </c>
      <c r="C86" s="90" t="s">
        <v>125</v>
      </c>
      <c r="D86" s="91">
        <v>100</v>
      </c>
      <c r="E86" s="92" t="s">
        <v>247</v>
      </c>
      <c r="F86" s="93">
        <v>70.13</v>
      </c>
      <c r="G86" s="53"/>
      <c r="H86" s="43"/>
      <c r="I86" s="42" t="s">
        <v>39</v>
      </c>
      <c r="J86" s="44">
        <f t="shared" si="8"/>
        <v>1</v>
      </c>
      <c r="K86" s="45" t="s">
        <v>64</v>
      </c>
      <c r="L86" s="45" t="s">
        <v>7</v>
      </c>
      <c r="M86" s="72"/>
      <c r="N86" s="53"/>
      <c r="O86" s="53"/>
      <c r="P86" s="49"/>
      <c r="Q86" s="53"/>
      <c r="R86" s="53"/>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73">
        <f t="shared" si="9"/>
        <v>7013</v>
      </c>
      <c r="BB86" s="74">
        <f t="shared" si="10"/>
        <v>7013</v>
      </c>
      <c r="BC86" s="52" t="str">
        <f t="shared" si="11"/>
        <v>INR  Seven Thousand  &amp;Thirteen  Only</v>
      </c>
      <c r="BD86" s="63"/>
      <c r="HM86" s="16">
        <v>1.01</v>
      </c>
      <c r="HN86" s="16" t="s">
        <v>40</v>
      </c>
      <c r="HO86" s="16" t="s">
        <v>36</v>
      </c>
      <c r="HP86" s="16">
        <v>123.223</v>
      </c>
      <c r="HQ86" s="16" t="s">
        <v>38</v>
      </c>
    </row>
    <row r="87" spans="1:225" s="15" customFormat="1" ht="121.5" customHeight="1">
      <c r="A87" s="56">
        <v>75</v>
      </c>
      <c r="B87" s="77" t="s">
        <v>270</v>
      </c>
      <c r="C87" s="90" t="s">
        <v>126</v>
      </c>
      <c r="D87" s="40"/>
      <c r="E87" s="94"/>
      <c r="F87" s="42"/>
      <c r="G87" s="43"/>
      <c r="H87" s="43"/>
      <c r="I87" s="42"/>
      <c r="J87" s="44"/>
      <c r="K87" s="45"/>
      <c r="L87" s="45"/>
      <c r="M87" s="46"/>
      <c r="N87" s="47"/>
      <c r="O87" s="47"/>
      <c r="P87" s="48"/>
      <c r="Q87" s="47"/>
      <c r="R87" s="47"/>
      <c r="S87" s="48"/>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50"/>
      <c r="BB87" s="51"/>
      <c r="BC87" s="52"/>
      <c r="BD87" s="63"/>
      <c r="HM87" s="16">
        <v>1.01</v>
      </c>
      <c r="HN87" s="16" t="s">
        <v>40</v>
      </c>
      <c r="HO87" s="16" t="s">
        <v>36</v>
      </c>
      <c r="HP87" s="16">
        <v>123.223</v>
      </c>
      <c r="HQ87" s="16" t="s">
        <v>38</v>
      </c>
    </row>
    <row r="88" spans="1:225" s="15" customFormat="1" ht="125.25" customHeight="1">
      <c r="A88" s="56">
        <v>76</v>
      </c>
      <c r="B88" s="77" t="s">
        <v>579</v>
      </c>
      <c r="C88" s="90" t="s">
        <v>127</v>
      </c>
      <c r="D88" s="91">
        <v>300</v>
      </c>
      <c r="E88" s="92" t="s">
        <v>247</v>
      </c>
      <c r="F88" s="93">
        <v>51.02</v>
      </c>
      <c r="G88" s="53"/>
      <c r="H88" s="43"/>
      <c r="I88" s="42" t="s">
        <v>39</v>
      </c>
      <c r="J88" s="44">
        <f>IF(I88="Less(-)",-1,1)</f>
        <v>1</v>
      </c>
      <c r="K88" s="45" t="s">
        <v>64</v>
      </c>
      <c r="L88" s="45" t="s">
        <v>7</v>
      </c>
      <c r="M88" s="72"/>
      <c r="N88" s="53"/>
      <c r="O88" s="53"/>
      <c r="P88" s="49"/>
      <c r="Q88" s="53"/>
      <c r="R88" s="53"/>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73">
        <f>total_amount_ba($B$2,$D$2,D88,F88,J88,K88,M88)</f>
        <v>15306</v>
      </c>
      <c r="BB88" s="74">
        <f>BA88+SUM(N88:AZ88)</f>
        <v>15306</v>
      </c>
      <c r="BC88" s="52" t="str">
        <f>SpellNumber(L88,BB88)</f>
        <v>INR  Fifteen Thousand Three Hundred &amp; Six  Only</v>
      </c>
      <c r="BD88" s="63"/>
      <c r="HM88" s="16"/>
      <c r="HN88" s="16"/>
      <c r="HO88" s="16"/>
      <c r="HP88" s="16"/>
      <c r="HQ88" s="16"/>
    </row>
    <row r="89" spans="1:225" s="15" customFormat="1" ht="123.75" customHeight="1">
      <c r="A89" s="56">
        <v>77</v>
      </c>
      <c r="B89" s="77" t="s">
        <v>580</v>
      </c>
      <c r="C89" s="90" t="s">
        <v>128</v>
      </c>
      <c r="D89" s="91">
        <v>300</v>
      </c>
      <c r="E89" s="92" t="s">
        <v>247</v>
      </c>
      <c r="F89" s="93">
        <v>51.82</v>
      </c>
      <c r="G89" s="53"/>
      <c r="H89" s="43"/>
      <c r="I89" s="42" t="s">
        <v>39</v>
      </c>
      <c r="J89" s="44">
        <f>IF(I89="Less(-)",-1,1)</f>
        <v>1</v>
      </c>
      <c r="K89" s="45" t="s">
        <v>64</v>
      </c>
      <c r="L89" s="45" t="s">
        <v>7</v>
      </c>
      <c r="M89" s="72"/>
      <c r="N89" s="53"/>
      <c r="O89" s="53"/>
      <c r="P89" s="49"/>
      <c r="Q89" s="53"/>
      <c r="R89" s="53"/>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73">
        <f>total_amount_ba($B$2,$D$2,D89,F89,J89,K89,M89)</f>
        <v>15546</v>
      </c>
      <c r="BB89" s="74">
        <f>BA89+SUM(N89:AZ89)</f>
        <v>15546</v>
      </c>
      <c r="BC89" s="52" t="str">
        <f>SpellNumber(L89,BB89)</f>
        <v>INR  Fifteen Thousand Five Hundred &amp; Forty Six  Only</v>
      </c>
      <c r="BD89" s="63"/>
      <c r="HM89" s="16"/>
      <c r="HN89" s="16"/>
      <c r="HO89" s="16"/>
      <c r="HP89" s="16"/>
      <c r="HQ89" s="16"/>
    </row>
    <row r="90" spans="1:225" s="15" customFormat="1" ht="122.25" customHeight="1">
      <c r="A90" s="56">
        <v>78</v>
      </c>
      <c r="B90" s="77" t="s">
        <v>581</v>
      </c>
      <c r="C90" s="90" t="s">
        <v>129</v>
      </c>
      <c r="D90" s="91">
        <v>255</v>
      </c>
      <c r="E90" s="92" t="s">
        <v>247</v>
      </c>
      <c r="F90" s="93">
        <v>52.62</v>
      </c>
      <c r="G90" s="53"/>
      <c r="H90" s="43"/>
      <c r="I90" s="42" t="s">
        <v>39</v>
      </c>
      <c r="J90" s="44">
        <f>IF(I90="Less(-)",-1,1)</f>
        <v>1</v>
      </c>
      <c r="K90" s="45" t="s">
        <v>64</v>
      </c>
      <c r="L90" s="45" t="s">
        <v>7</v>
      </c>
      <c r="M90" s="72"/>
      <c r="N90" s="53"/>
      <c r="O90" s="53"/>
      <c r="P90" s="49"/>
      <c r="Q90" s="53"/>
      <c r="R90" s="53"/>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73">
        <f>total_amount_ba($B$2,$D$2,D90,F90,J90,K90,M90)</f>
        <v>13418.1</v>
      </c>
      <c r="BB90" s="74">
        <f>BA90+SUM(N90:AZ90)</f>
        <v>13418.1</v>
      </c>
      <c r="BC90" s="52" t="str">
        <f>SpellNumber(L90,BB90)</f>
        <v>INR  Thirteen Thousand Four Hundred &amp; Eighteen  and Paise Ten Only</v>
      </c>
      <c r="BD90" s="63"/>
      <c r="HM90" s="16"/>
      <c r="HN90" s="16"/>
      <c r="HO90" s="16"/>
      <c r="HP90" s="16"/>
      <c r="HQ90" s="16"/>
    </row>
    <row r="91" spans="1:225" s="15" customFormat="1" ht="111" customHeight="1">
      <c r="A91" s="56">
        <v>79</v>
      </c>
      <c r="B91" s="77" t="s">
        <v>582</v>
      </c>
      <c r="C91" s="90" t="s">
        <v>130</v>
      </c>
      <c r="D91" s="91">
        <v>750</v>
      </c>
      <c r="E91" s="92" t="s">
        <v>247</v>
      </c>
      <c r="F91" s="93">
        <v>95.02</v>
      </c>
      <c r="G91" s="53"/>
      <c r="H91" s="43"/>
      <c r="I91" s="42" t="s">
        <v>39</v>
      </c>
      <c r="J91" s="44">
        <f aca="true" t="shared" si="12" ref="J91:J99">IF(I91="Less(-)",-1,1)</f>
        <v>1</v>
      </c>
      <c r="K91" s="45" t="s">
        <v>64</v>
      </c>
      <c r="L91" s="45" t="s">
        <v>7</v>
      </c>
      <c r="M91" s="72"/>
      <c r="N91" s="53"/>
      <c r="O91" s="53"/>
      <c r="P91" s="49"/>
      <c r="Q91" s="53"/>
      <c r="R91" s="53"/>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73">
        <f aca="true" t="shared" si="13" ref="BA91:BA99">total_amount_ba($B$2,$D$2,D91,F91,J91,K91,M91)</f>
        <v>71265</v>
      </c>
      <c r="BB91" s="74">
        <f aca="true" t="shared" si="14" ref="BB91:BB99">BA91+SUM(N91:AZ91)</f>
        <v>71265</v>
      </c>
      <c r="BC91" s="52" t="str">
        <f aca="true" t="shared" si="15" ref="BC91:BC99">SpellNumber(L91,BB91)</f>
        <v>INR  Seventy One Thousand Two Hundred &amp; Sixty Five  Only</v>
      </c>
      <c r="BD91" s="63"/>
      <c r="HM91" s="16"/>
      <c r="HN91" s="16"/>
      <c r="HO91" s="16"/>
      <c r="HP91" s="16"/>
      <c r="HQ91" s="16"/>
    </row>
    <row r="92" spans="1:224" s="15" customFormat="1" ht="104.25" customHeight="1">
      <c r="A92" s="56">
        <v>80</v>
      </c>
      <c r="B92" s="77" t="s">
        <v>583</v>
      </c>
      <c r="C92" s="90" t="s">
        <v>131</v>
      </c>
      <c r="D92" s="91">
        <v>650</v>
      </c>
      <c r="E92" s="92" t="s">
        <v>247</v>
      </c>
      <c r="F92" s="93">
        <v>95.82</v>
      </c>
      <c r="G92" s="53"/>
      <c r="H92" s="43"/>
      <c r="I92" s="42" t="s">
        <v>39</v>
      </c>
      <c r="J92" s="44">
        <f t="shared" si="12"/>
        <v>1</v>
      </c>
      <c r="K92" s="45" t="s">
        <v>64</v>
      </c>
      <c r="L92" s="45" t="s">
        <v>7</v>
      </c>
      <c r="M92" s="72"/>
      <c r="N92" s="53"/>
      <c r="O92" s="53"/>
      <c r="P92" s="49"/>
      <c r="Q92" s="53"/>
      <c r="R92" s="53"/>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73">
        <f t="shared" si="13"/>
        <v>62283</v>
      </c>
      <c r="BB92" s="74">
        <f t="shared" si="14"/>
        <v>62283</v>
      </c>
      <c r="BC92" s="52" t="str">
        <f t="shared" si="15"/>
        <v>INR  Sixty Two Thousand Two Hundred &amp; Eighty Three  Only</v>
      </c>
      <c r="HL92" s="16">
        <v>1</v>
      </c>
      <c r="HM92" s="16" t="s">
        <v>35</v>
      </c>
      <c r="HN92" s="16" t="s">
        <v>36</v>
      </c>
      <c r="HO92" s="16">
        <v>10</v>
      </c>
      <c r="HP92" s="16" t="s">
        <v>37</v>
      </c>
    </row>
    <row r="93" spans="1:225" s="15" customFormat="1" ht="113.25" customHeight="1">
      <c r="A93" s="56">
        <v>81</v>
      </c>
      <c r="B93" s="77" t="s">
        <v>584</v>
      </c>
      <c r="C93" s="90" t="s">
        <v>132</v>
      </c>
      <c r="D93" s="91">
        <v>645</v>
      </c>
      <c r="E93" s="92" t="s">
        <v>247</v>
      </c>
      <c r="F93" s="93">
        <v>96.63</v>
      </c>
      <c r="G93" s="53"/>
      <c r="H93" s="43"/>
      <c r="I93" s="42" t="s">
        <v>39</v>
      </c>
      <c r="J93" s="44">
        <f t="shared" si="12"/>
        <v>1</v>
      </c>
      <c r="K93" s="45" t="s">
        <v>64</v>
      </c>
      <c r="L93" s="45" t="s">
        <v>7</v>
      </c>
      <c r="M93" s="72"/>
      <c r="N93" s="53"/>
      <c r="O93" s="53"/>
      <c r="P93" s="49"/>
      <c r="Q93" s="53"/>
      <c r="R93" s="53"/>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73">
        <f t="shared" si="13"/>
        <v>62326.35</v>
      </c>
      <c r="BB93" s="74">
        <f t="shared" si="14"/>
        <v>62326.35</v>
      </c>
      <c r="BC93" s="52" t="str">
        <f t="shared" si="15"/>
        <v>INR  Sixty Two Thousand Three Hundred &amp; Twenty Six  and Paise Thirty Five Only</v>
      </c>
      <c r="BD93" s="63"/>
      <c r="HM93" s="16"/>
      <c r="HN93" s="16"/>
      <c r="HO93" s="16"/>
      <c r="HP93" s="16"/>
      <c r="HQ93" s="16"/>
    </row>
    <row r="94" spans="1:225" s="15" customFormat="1" ht="105.75" customHeight="1">
      <c r="A94" s="56">
        <v>82</v>
      </c>
      <c r="B94" s="84" t="s">
        <v>585</v>
      </c>
      <c r="C94" s="90" t="s">
        <v>133</v>
      </c>
      <c r="D94" s="91">
        <v>150</v>
      </c>
      <c r="E94" s="92" t="s">
        <v>247</v>
      </c>
      <c r="F94" s="93">
        <v>97.43</v>
      </c>
      <c r="G94" s="53"/>
      <c r="H94" s="43"/>
      <c r="I94" s="42" t="s">
        <v>39</v>
      </c>
      <c r="J94" s="44">
        <f t="shared" si="12"/>
        <v>1</v>
      </c>
      <c r="K94" s="45" t="s">
        <v>64</v>
      </c>
      <c r="L94" s="45" t="s">
        <v>7</v>
      </c>
      <c r="M94" s="72"/>
      <c r="N94" s="53"/>
      <c r="O94" s="53"/>
      <c r="P94" s="49"/>
      <c r="Q94" s="53"/>
      <c r="R94" s="53"/>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73">
        <f t="shared" si="13"/>
        <v>14614.5</v>
      </c>
      <c r="BB94" s="74">
        <f t="shared" si="14"/>
        <v>14614.5</v>
      </c>
      <c r="BC94" s="52" t="str">
        <f t="shared" si="15"/>
        <v>INR  Fourteen Thousand Six Hundred &amp; Fourteen  and Paise Fifty Only</v>
      </c>
      <c r="BD94" s="63"/>
      <c r="HM94" s="16"/>
      <c r="HN94" s="16"/>
      <c r="HO94" s="16"/>
      <c r="HP94" s="16"/>
      <c r="HQ94" s="16"/>
    </row>
    <row r="95" spans="1:225" s="15" customFormat="1" ht="55.5" customHeight="1">
      <c r="A95" s="56">
        <v>83</v>
      </c>
      <c r="B95" s="76" t="s">
        <v>288</v>
      </c>
      <c r="C95" s="90" t="s">
        <v>134</v>
      </c>
      <c r="D95" s="91">
        <v>4600</v>
      </c>
      <c r="E95" s="92" t="s">
        <v>247</v>
      </c>
      <c r="F95" s="93">
        <v>22.64</v>
      </c>
      <c r="G95" s="53"/>
      <c r="H95" s="43"/>
      <c r="I95" s="42" t="s">
        <v>39</v>
      </c>
      <c r="J95" s="44">
        <f t="shared" si="12"/>
        <v>1</v>
      </c>
      <c r="K95" s="45" t="s">
        <v>64</v>
      </c>
      <c r="L95" s="45" t="s">
        <v>7</v>
      </c>
      <c r="M95" s="72"/>
      <c r="N95" s="53"/>
      <c r="O95" s="53"/>
      <c r="P95" s="49"/>
      <c r="Q95" s="53"/>
      <c r="R95" s="53"/>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73">
        <f t="shared" si="13"/>
        <v>104144</v>
      </c>
      <c r="BB95" s="74">
        <f t="shared" si="14"/>
        <v>104144</v>
      </c>
      <c r="BC95" s="52" t="str">
        <f t="shared" si="15"/>
        <v>INR  One Lakh Four Thousand One Hundred &amp; Forty Four  Only</v>
      </c>
      <c r="BD95" s="63"/>
      <c r="HM95" s="16"/>
      <c r="HN95" s="16"/>
      <c r="HO95" s="16"/>
      <c r="HP95" s="16"/>
      <c r="HQ95" s="16"/>
    </row>
    <row r="96" spans="1:224" s="15" customFormat="1" ht="69" customHeight="1">
      <c r="A96" s="56">
        <v>84</v>
      </c>
      <c r="B96" s="79" t="s">
        <v>289</v>
      </c>
      <c r="C96" s="90" t="s">
        <v>135</v>
      </c>
      <c r="D96" s="91">
        <v>400</v>
      </c>
      <c r="E96" s="92" t="s">
        <v>247</v>
      </c>
      <c r="F96" s="93">
        <v>16.11</v>
      </c>
      <c r="G96" s="53"/>
      <c r="H96" s="43"/>
      <c r="I96" s="42" t="s">
        <v>39</v>
      </c>
      <c r="J96" s="44">
        <f t="shared" si="12"/>
        <v>1</v>
      </c>
      <c r="K96" s="45" t="s">
        <v>64</v>
      </c>
      <c r="L96" s="45" t="s">
        <v>7</v>
      </c>
      <c r="M96" s="72"/>
      <c r="N96" s="53"/>
      <c r="O96" s="53"/>
      <c r="P96" s="49"/>
      <c r="Q96" s="53"/>
      <c r="R96" s="53"/>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73">
        <f t="shared" si="13"/>
        <v>6444</v>
      </c>
      <c r="BB96" s="74">
        <f t="shared" si="14"/>
        <v>6444</v>
      </c>
      <c r="BC96" s="52" t="str">
        <f t="shared" si="15"/>
        <v>INR  Six Thousand Four Hundred &amp; Forty Four  Only</v>
      </c>
      <c r="HL96" s="16">
        <v>1</v>
      </c>
      <c r="HM96" s="16" t="s">
        <v>35</v>
      </c>
      <c r="HN96" s="16" t="s">
        <v>36</v>
      </c>
      <c r="HO96" s="16">
        <v>10</v>
      </c>
      <c r="HP96" s="16" t="s">
        <v>37</v>
      </c>
    </row>
    <row r="97" spans="1:225" s="15" customFormat="1" ht="71.25" customHeight="1">
      <c r="A97" s="56">
        <v>85</v>
      </c>
      <c r="B97" s="79" t="s">
        <v>290</v>
      </c>
      <c r="C97" s="90" t="s">
        <v>136</v>
      </c>
      <c r="D97" s="91">
        <v>400</v>
      </c>
      <c r="E97" s="92" t="s">
        <v>247</v>
      </c>
      <c r="F97" s="93">
        <v>55.43</v>
      </c>
      <c r="G97" s="53"/>
      <c r="H97" s="43"/>
      <c r="I97" s="42" t="s">
        <v>39</v>
      </c>
      <c r="J97" s="44">
        <f t="shared" si="12"/>
        <v>1</v>
      </c>
      <c r="K97" s="45" t="s">
        <v>64</v>
      </c>
      <c r="L97" s="45" t="s">
        <v>7</v>
      </c>
      <c r="M97" s="72"/>
      <c r="N97" s="53"/>
      <c r="O97" s="53"/>
      <c r="P97" s="49"/>
      <c r="Q97" s="53"/>
      <c r="R97" s="53"/>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73">
        <f t="shared" si="13"/>
        <v>22172</v>
      </c>
      <c r="BB97" s="74">
        <f t="shared" si="14"/>
        <v>22172</v>
      </c>
      <c r="BC97" s="52" t="str">
        <f t="shared" si="15"/>
        <v>INR  Twenty Two Thousand One Hundred &amp; Seventy Two  Only</v>
      </c>
      <c r="BD97" s="63"/>
      <c r="HM97" s="16"/>
      <c r="HN97" s="16"/>
      <c r="HO97" s="16"/>
      <c r="HP97" s="16"/>
      <c r="HQ97" s="16"/>
    </row>
    <row r="98" spans="1:225" s="15" customFormat="1" ht="51" customHeight="1">
      <c r="A98" s="56">
        <v>86</v>
      </c>
      <c r="B98" s="79" t="s">
        <v>291</v>
      </c>
      <c r="C98" s="90" t="s">
        <v>137</v>
      </c>
      <c r="D98" s="91">
        <v>510</v>
      </c>
      <c r="E98" s="92" t="s">
        <v>247</v>
      </c>
      <c r="F98" s="93">
        <v>42.99</v>
      </c>
      <c r="G98" s="53"/>
      <c r="H98" s="43"/>
      <c r="I98" s="42" t="s">
        <v>39</v>
      </c>
      <c r="J98" s="44">
        <f t="shared" si="12"/>
        <v>1</v>
      </c>
      <c r="K98" s="45" t="s">
        <v>64</v>
      </c>
      <c r="L98" s="45" t="s">
        <v>7</v>
      </c>
      <c r="M98" s="72"/>
      <c r="N98" s="53"/>
      <c r="O98" s="53"/>
      <c r="P98" s="49"/>
      <c r="Q98" s="53"/>
      <c r="R98" s="53"/>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73">
        <f t="shared" si="13"/>
        <v>21924.9</v>
      </c>
      <c r="BB98" s="74">
        <f t="shared" si="14"/>
        <v>21924.9</v>
      </c>
      <c r="BC98" s="52" t="str">
        <f t="shared" si="15"/>
        <v>INR  Twenty One Thousand Nine Hundred &amp; Twenty Four  and Paise Ninety Only</v>
      </c>
      <c r="BD98" s="63"/>
      <c r="HM98" s="16"/>
      <c r="HN98" s="16"/>
      <c r="HO98" s="16"/>
      <c r="HP98" s="16"/>
      <c r="HQ98" s="16"/>
    </row>
    <row r="99" spans="1:225" s="15" customFormat="1" ht="51.75" customHeight="1">
      <c r="A99" s="56">
        <v>87</v>
      </c>
      <c r="B99" s="79" t="s">
        <v>292</v>
      </c>
      <c r="C99" s="90" t="s">
        <v>138</v>
      </c>
      <c r="D99" s="91">
        <v>420</v>
      </c>
      <c r="E99" s="92" t="s">
        <v>247</v>
      </c>
      <c r="F99" s="93">
        <v>32.8</v>
      </c>
      <c r="G99" s="53"/>
      <c r="H99" s="43"/>
      <c r="I99" s="42" t="s">
        <v>39</v>
      </c>
      <c r="J99" s="44">
        <f t="shared" si="12"/>
        <v>1</v>
      </c>
      <c r="K99" s="45" t="s">
        <v>64</v>
      </c>
      <c r="L99" s="45" t="s">
        <v>7</v>
      </c>
      <c r="M99" s="72"/>
      <c r="N99" s="53"/>
      <c r="O99" s="53"/>
      <c r="P99" s="49"/>
      <c r="Q99" s="53"/>
      <c r="R99" s="53"/>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73">
        <f t="shared" si="13"/>
        <v>13776</v>
      </c>
      <c r="BB99" s="74">
        <f t="shared" si="14"/>
        <v>13776</v>
      </c>
      <c r="BC99" s="52" t="str">
        <f t="shared" si="15"/>
        <v>INR  Thirteen Thousand Seven Hundred &amp; Seventy Six  Only</v>
      </c>
      <c r="BD99" s="63"/>
      <c r="HM99" s="16"/>
      <c r="HN99" s="16"/>
      <c r="HO99" s="16"/>
      <c r="HP99" s="16"/>
      <c r="HQ99" s="16"/>
    </row>
    <row r="100" spans="1:225" s="15" customFormat="1" ht="96.75" customHeight="1">
      <c r="A100" s="56">
        <v>88</v>
      </c>
      <c r="B100" s="77" t="s">
        <v>586</v>
      </c>
      <c r="C100" s="90" t="s">
        <v>139</v>
      </c>
      <c r="D100" s="91">
        <v>510</v>
      </c>
      <c r="E100" s="92" t="s">
        <v>247</v>
      </c>
      <c r="F100" s="93">
        <v>91.63</v>
      </c>
      <c r="G100" s="53"/>
      <c r="H100" s="43"/>
      <c r="I100" s="42" t="s">
        <v>39</v>
      </c>
      <c r="J100" s="44">
        <f>IF(I100="Less(-)",-1,1)</f>
        <v>1</v>
      </c>
      <c r="K100" s="45" t="s">
        <v>64</v>
      </c>
      <c r="L100" s="45" t="s">
        <v>7</v>
      </c>
      <c r="M100" s="72"/>
      <c r="N100" s="53"/>
      <c r="O100" s="53"/>
      <c r="P100" s="49"/>
      <c r="Q100" s="53"/>
      <c r="R100" s="53"/>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73">
        <f>total_amount_ba($B$2,$D$2,D100,F100,J100,K100,M100)</f>
        <v>46731.3</v>
      </c>
      <c r="BB100" s="74">
        <f>BA100+SUM(N100:AZ100)</f>
        <v>46731.3</v>
      </c>
      <c r="BC100" s="52" t="str">
        <f>SpellNumber(L100,BB100)</f>
        <v>INR  Forty Six Thousand Seven Hundred &amp; Thirty One  and Paise Thirty Only</v>
      </c>
      <c r="BD100" s="63"/>
      <c r="HM100" s="16"/>
      <c r="HN100" s="16"/>
      <c r="HO100" s="16"/>
      <c r="HP100" s="16"/>
      <c r="HQ100" s="16"/>
    </row>
    <row r="101" spans="1:225" s="15" customFormat="1" ht="90" customHeight="1">
      <c r="A101" s="56">
        <v>89</v>
      </c>
      <c r="B101" s="77" t="s">
        <v>587</v>
      </c>
      <c r="C101" s="90" t="s">
        <v>140</v>
      </c>
      <c r="D101" s="91">
        <v>420</v>
      </c>
      <c r="E101" s="92" t="s">
        <v>247</v>
      </c>
      <c r="F101" s="93">
        <v>89.36</v>
      </c>
      <c r="G101" s="53"/>
      <c r="H101" s="43"/>
      <c r="I101" s="42" t="s">
        <v>39</v>
      </c>
      <c r="J101" s="44">
        <f>IF(I101="Less(-)",-1,1)</f>
        <v>1</v>
      </c>
      <c r="K101" s="45" t="s">
        <v>64</v>
      </c>
      <c r="L101" s="45" t="s">
        <v>7</v>
      </c>
      <c r="M101" s="72"/>
      <c r="N101" s="53"/>
      <c r="O101" s="53"/>
      <c r="P101" s="49"/>
      <c r="Q101" s="53"/>
      <c r="R101" s="53"/>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73">
        <f>total_amount_ba($B$2,$D$2,D101,F101,J101,K101,M101)</f>
        <v>37531.2</v>
      </c>
      <c r="BB101" s="74">
        <f>BA101+SUM(N101:AZ101)</f>
        <v>37531.2</v>
      </c>
      <c r="BC101" s="52" t="str">
        <f>SpellNumber(L101,BB101)</f>
        <v>INR  Thirty Seven Thousand Five Hundred &amp; Thirty One  and Paise Twenty Only</v>
      </c>
      <c r="BD101" s="63"/>
      <c r="HM101" s="16"/>
      <c r="HN101" s="16"/>
      <c r="HO101" s="16"/>
      <c r="HP101" s="16"/>
      <c r="HQ101" s="16"/>
    </row>
    <row r="102" spans="1:225" s="15" customFormat="1" ht="153" customHeight="1">
      <c r="A102" s="56">
        <v>90</v>
      </c>
      <c r="B102" s="79" t="s">
        <v>293</v>
      </c>
      <c r="C102" s="90" t="s">
        <v>141</v>
      </c>
      <c r="D102" s="40"/>
      <c r="E102" s="94"/>
      <c r="F102" s="42"/>
      <c r="G102" s="43"/>
      <c r="H102" s="43"/>
      <c r="I102" s="42"/>
      <c r="J102" s="44"/>
      <c r="K102" s="45"/>
      <c r="L102" s="45"/>
      <c r="M102" s="46"/>
      <c r="N102" s="47"/>
      <c r="O102" s="47"/>
      <c r="P102" s="48"/>
      <c r="Q102" s="47"/>
      <c r="R102" s="47"/>
      <c r="S102" s="48"/>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50"/>
      <c r="BB102" s="51"/>
      <c r="BC102" s="52"/>
      <c r="BD102" s="63"/>
      <c r="HM102" s="16"/>
      <c r="HN102" s="16"/>
      <c r="HO102" s="16"/>
      <c r="HP102" s="16"/>
      <c r="HQ102" s="16"/>
    </row>
    <row r="103" spans="1:225" s="15" customFormat="1" ht="157.5" customHeight="1">
      <c r="A103" s="56">
        <v>91</v>
      </c>
      <c r="B103" s="79" t="s">
        <v>588</v>
      </c>
      <c r="C103" s="90" t="s">
        <v>142</v>
      </c>
      <c r="D103" s="91">
        <v>495</v>
      </c>
      <c r="E103" s="92" t="s">
        <v>247</v>
      </c>
      <c r="F103" s="93">
        <v>847.27</v>
      </c>
      <c r="G103" s="53"/>
      <c r="H103" s="43"/>
      <c r="I103" s="42" t="s">
        <v>39</v>
      </c>
      <c r="J103" s="44">
        <f aca="true" t="shared" si="16" ref="J103:J115">IF(I103="Less(-)",-1,1)</f>
        <v>1</v>
      </c>
      <c r="K103" s="45" t="s">
        <v>64</v>
      </c>
      <c r="L103" s="45" t="s">
        <v>7</v>
      </c>
      <c r="M103" s="72"/>
      <c r="N103" s="53"/>
      <c r="O103" s="53"/>
      <c r="P103" s="49"/>
      <c r="Q103" s="53"/>
      <c r="R103" s="53"/>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73">
        <f aca="true" t="shared" si="17" ref="BA103:BA115">total_amount_ba($B$2,$D$2,D103,F103,J103,K103,M103)</f>
        <v>419398.65</v>
      </c>
      <c r="BB103" s="74">
        <f aca="true" t="shared" si="18" ref="BB103:BB115">BA103+SUM(N103:AZ103)</f>
        <v>419398.65</v>
      </c>
      <c r="BC103" s="52" t="str">
        <f aca="true" t="shared" si="19" ref="BC103:BC115">SpellNumber(L103,BB103)</f>
        <v>INR  Four Lakh Nineteen Thousand Three Hundred &amp; Ninety Eight  and Paise Sixty Five Only</v>
      </c>
      <c r="BD103" s="63"/>
      <c r="HM103" s="16"/>
      <c r="HN103" s="16"/>
      <c r="HO103" s="16"/>
      <c r="HP103" s="16"/>
      <c r="HQ103" s="16"/>
    </row>
    <row r="104" spans="1:225" s="15" customFormat="1" ht="159" customHeight="1">
      <c r="A104" s="56">
        <v>92</v>
      </c>
      <c r="B104" s="79" t="s">
        <v>589</v>
      </c>
      <c r="C104" s="90" t="s">
        <v>143</v>
      </c>
      <c r="D104" s="91">
        <v>410</v>
      </c>
      <c r="E104" s="92" t="s">
        <v>247</v>
      </c>
      <c r="F104" s="93">
        <v>852.92</v>
      </c>
      <c r="G104" s="53"/>
      <c r="H104" s="43"/>
      <c r="I104" s="42" t="s">
        <v>39</v>
      </c>
      <c r="J104" s="44">
        <f t="shared" si="16"/>
        <v>1</v>
      </c>
      <c r="K104" s="45" t="s">
        <v>64</v>
      </c>
      <c r="L104" s="45" t="s">
        <v>7</v>
      </c>
      <c r="M104" s="72"/>
      <c r="N104" s="53"/>
      <c r="O104" s="53"/>
      <c r="P104" s="49"/>
      <c r="Q104" s="53"/>
      <c r="R104" s="53"/>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73">
        <f t="shared" si="17"/>
        <v>349697.2</v>
      </c>
      <c r="BB104" s="74">
        <f t="shared" si="18"/>
        <v>349697.2</v>
      </c>
      <c r="BC104" s="52" t="str">
        <f t="shared" si="19"/>
        <v>INR  Three Lakh Forty Nine Thousand Six Hundred &amp; Ninety Seven  and Paise Twenty Only</v>
      </c>
      <c r="BD104" s="63"/>
      <c r="HM104" s="16"/>
      <c r="HN104" s="16"/>
      <c r="HO104" s="16"/>
      <c r="HP104" s="16"/>
      <c r="HQ104" s="16"/>
    </row>
    <row r="105" spans="1:225" s="15" customFormat="1" ht="162" customHeight="1">
      <c r="A105" s="56">
        <v>93</v>
      </c>
      <c r="B105" s="79" t="s">
        <v>590</v>
      </c>
      <c r="C105" s="90" t="s">
        <v>144</v>
      </c>
      <c r="D105" s="91">
        <v>100</v>
      </c>
      <c r="E105" s="92" t="s">
        <v>247</v>
      </c>
      <c r="F105" s="93">
        <v>858.58</v>
      </c>
      <c r="G105" s="53"/>
      <c r="H105" s="43"/>
      <c r="I105" s="42" t="s">
        <v>39</v>
      </c>
      <c r="J105" s="44">
        <f t="shared" si="16"/>
        <v>1</v>
      </c>
      <c r="K105" s="45" t="s">
        <v>64</v>
      </c>
      <c r="L105" s="45" t="s">
        <v>7</v>
      </c>
      <c r="M105" s="72"/>
      <c r="N105" s="53"/>
      <c r="O105" s="53"/>
      <c r="P105" s="49"/>
      <c r="Q105" s="53"/>
      <c r="R105" s="53"/>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73">
        <f t="shared" si="17"/>
        <v>85858</v>
      </c>
      <c r="BB105" s="74">
        <f t="shared" si="18"/>
        <v>85858</v>
      </c>
      <c r="BC105" s="52" t="str">
        <f t="shared" si="19"/>
        <v>INR  Eighty Five Thousand Eight Hundred &amp; Fifty Eight  Only</v>
      </c>
      <c r="BD105" s="63"/>
      <c r="HM105" s="16"/>
      <c r="HN105" s="16"/>
      <c r="HO105" s="16"/>
      <c r="HP105" s="16"/>
      <c r="HQ105" s="16"/>
    </row>
    <row r="106" spans="1:225" s="15" customFormat="1" ht="175.5" customHeight="1">
      <c r="A106" s="56">
        <v>94</v>
      </c>
      <c r="B106" s="77" t="s">
        <v>591</v>
      </c>
      <c r="C106" s="90" t="s">
        <v>145</v>
      </c>
      <c r="D106" s="91">
        <v>120</v>
      </c>
      <c r="E106" s="92" t="s">
        <v>247</v>
      </c>
      <c r="F106" s="93">
        <v>843.88</v>
      </c>
      <c r="G106" s="53"/>
      <c r="H106" s="43"/>
      <c r="I106" s="42" t="s">
        <v>39</v>
      </c>
      <c r="J106" s="44">
        <f t="shared" si="16"/>
        <v>1</v>
      </c>
      <c r="K106" s="45" t="s">
        <v>64</v>
      </c>
      <c r="L106" s="45" t="s">
        <v>7</v>
      </c>
      <c r="M106" s="72"/>
      <c r="N106" s="53"/>
      <c r="O106" s="53"/>
      <c r="P106" s="49"/>
      <c r="Q106" s="53"/>
      <c r="R106" s="53"/>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73">
        <f t="shared" si="17"/>
        <v>101265.6</v>
      </c>
      <c r="BB106" s="74">
        <f t="shared" si="18"/>
        <v>101265.6</v>
      </c>
      <c r="BC106" s="52" t="str">
        <f t="shared" si="19"/>
        <v>INR  One Lakh One Thousand Two Hundred &amp; Sixty Five  and Paise Sixty Only</v>
      </c>
      <c r="BD106" s="63"/>
      <c r="HM106" s="16"/>
      <c r="HN106" s="16"/>
      <c r="HO106" s="16"/>
      <c r="HP106" s="16"/>
      <c r="HQ106" s="16"/>
    </row>
    <row r="107" spans="1:225" s="15" customFormat="1" ht="161.25" customHeight="1">
      <c r="A107" s="56">
        <v>95</v>
      </c>
      <c r="B107" s="77" t="s">
        <v>673</v>
      </c>
      <c r="C107" s="90" t="s">
        <v>146</v>
      </c>
      <c r="D107" s="91">
        <v>95</v>
      </c>
      <c r="E107" s="92" t="s">
        <v>247</v>
      </c>
      <c r="F107" s="93">
        <v>849.53</v>
      </c>
      <c r="G107" s="53"/>
      <c r="H107" s="43"/>
      <c r="I107" s="42" t="s">
        <v>39</v>
      </c>
      <c r="J107" s="44">
        <f t="shared" si="16"/>
        <v>1</v>
      </c>
      <c r="K107" s="45" t="s">
        <v>64</v>
      </c>
      <c r="L107" s="45" t="s">
        <v>7</v>
      </c>
      <c r="M107" s="72"/>
      <c r="N107" s="53"/>
      <c r="O107" s="53"/>
      <c r="P107" s="49"/>
      <c r="Q107" s="53"/>
      <c r="R107" s="53"/>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73">
        <f t="shared" si="17"/>
        <v>80705.35</v>
      </c>
      <c r="BB107" s="74">
        <f t="shared" si="18"/>
        <v>80705.35</v>
      </c>
      <c r="BC107" s="52" t="str">
        <f t="shared" si="19"/>
        <v>INR  Eighty Thousand Seven Hundred &amp; Five  and Paise Thirty Five Only</v>
      </c>
      <c r="BD107" s="63"/>
      <c r="HM107" s="16"/>
      <c r="HN107" s="16"/>
      <c r="HO107" s="16"/>
      <c r="HP107" s="16"/>
      <c r="HQ107" s="16"/>
    </row>
    <row r="108" spans="1:225" s="15" customFormat="1" ht="162.75" customHeight="1">
      <c r="A108" s="56">
        <v>96</v>
      </c>
      <c r="B108" s="77" t="s">
        <v>592</v>
      </c>
      <c r="C108" s="90" t="s">
        <v>147</v>
      </c>
      <c r="D108" s="91">
        <v>30</v>
      </c>
      <c r="E108" s="92" t="s">
        <v>247</v>
      </c>
      <c r="F108" s="93">
        <v>855.19</v>
      </c>
      <c r="G108" s="53"/>
      <c r="H108" s="43"/>
      <c r="I108" s="42" t="s">
        <v>39</v>
      </c>
      <c r="J108" s="44">
        <f t="shared" si="16"/>
        <v>1</v>
      </c>
      <c r="K108" s="45" t="s">
        <v>64</v>
      </c>
      <c r="L108" s="45" t="s">
        <v>7</v>
      </c>
      <c r="M108" s="72"/>
      <c r="N108" s="53"/>
      <c r="O108" s="53"/>
      <c r="P108" s="49"/>
      <c r="Q108" s="53"/>
      <c r="R108" s="53"/>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73">
        <f t="shared" si="17"/>
        <v>25655.7</v>
      </c>
      <c r="BB108" s="74">
        <f t="shared" si="18"/>
        <v>25655.7</v>
      </c>
      <c r="BC108" s="52" t="str">
        <f t="shared" si="19"/>
        <v>INR  Twenty Five Thousand Six Hundred &amp; Fifty Five  and Paise Seventy Only</v>
      </c>
      <c r="BD108" s="63"/>
      <c r="HM108" s="16"/>
      <c r="HN108" s="16"/>
      <c r="HO108" s="16"/>
      <c r="HP108" s="16"/>
      <c r="HQ108" s="16"/>
    </row>
    <row r="109" spans="1:225" s="15" customFormat="1" ht="127.5" customHeight="1">
      <c r="A109" s="56">
        <v>97</v>
      </c>
      <c r="B109" s="77" t="s">
        <v>593</v>
      </c>
      <c r="C109" s="90" t="s">
        <v>148</v>
      </c>
      <c r="D109" s="91">
        <v>413</v>
      </c>
      <c r="E109" s="92" t="s">
        <v>247</v>
      </c>
      <c r="F109" s="93">
        <v>1148.17</v>
      </c>
      <c r="G109" s="53"/>
      <c r="H109" s="43"/>
      <c r="I109" s="42" t="s">
        <v>39</v>
      </c>
      <c r="J109" s="44">
        <f t="shared" si="16"/>
        <v>1</v>
      </c>
      <c r="K109" s="45" t="s">
        <v>64</v>
      </c>
      <c r="L109" s="45" t="s">
        <v>7</v>
      </c>
      <c r="M109" s="72"/>
      <c r="N109" s="53"/>
      <c r="O109" s="53"/>
      <c r="P109" s="49"/>
      <c r="Q109" s="53"/>
      <c r="R109" s="53"/>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73">
        <f t="shared" si="17"/>
        <v>474194.21</v>
      </c>
      <c r="BB109" s="74">
        <f t="shared" si="18"/>
        <v>474194.21</v>
      </c>
      <c r="BC109" s="52" t="str">
        <f t="shared" si="19"/>
        <v>INR  Four Lakh Seventy Four Thousand One Hundred &amp; Ninety Four  and Paise Twenty One Only</v>
      </c>
      <c r="BD109" s="63"/>
      <c r="HM109" s="16"/>
      <c r="HN109" s="16"/>
      <c r="HO109" s="16"/>
      <c r="HP109" s="16"/>
      <c r="HQ109" s="16"/>
    </row>
    <row r="110" spans="1:225" s="15" customFormat="1" ht="118.5" customHeight="1">
      <c r="A110" s="56">
        <v>98</v>
      </c>
      <c r="B110" s="77" t="s">
        <v>594</v>
      </c>
      <c r="C110" s="90" t="s">
        <v>149</v>
      </c>
      <c r="D110" s="91">
        <v>250</v>
      </c>
      <c r="E110" s="92" t="s">
        <v>247</v>
      </c>
      <c r="F110" s="93">
        <v>1161.74</v>
      </c>
      <c r="G110" s="53"/>
      <c r="H110" s="43"/>
      <c r="I110" s="42" t="s">
        <v>39</v>
      </c>
      <c r="J110" s="44">
        <f t="shared" si="16"/>
        <v>1</v>
      </c>
      <c r="K110" s="45" t="s">
        <v>64</v>
      </c>
      <c r="L110" s="45" t="s">
        <v>7</v>
      </c>
      <c r="M110" s="72"/>
      <c r="N110" s="53"/>
      <c r="O110" s="53"/>
      <c r="P110" s="49"/>
      <c r="Q110" s="53"/>
      <c r="R110" s="53"/>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73">
        <f t="shared" si="17"/>
        <v>290435</v>
      </c>
      <c r="BB110" s="74">
        <f t="shared" si="18"/>
        <v>290435</v>
      </c>
      <c r="BC110" s="52" t="str">
        <f t="shared" si="19"/>
        <v>INR  Two Lakh Ninety Thousand Four Hundred &amp; Thirty Five  Only</v>
      </c>
      <c r="BD110" s="63"/>
      <c r="HM110" s="16"/>
      <c r="HN110" s="16"/>
      <c r="HO110" s="16"/>
      <c r="HP110" s="16"/>
      <c r="HQ110" s="16"/>
    </row>
    <row r="111" spans="1:225" s="15" customFormat="1" ht="119.25" customHeight="1">
      <c r="A111" s="56">
        <v>99</v>
      </c>
      <c r="B111" s="77" t="s">
        <v>595</v>
      </c>
      <c r="C111" s="90" t="s">
        <v>150</v>
      </c>
      <c r="D111" s="91">
        <v>60</v>
      </c>
      <c r="E111" s="92" t="s">
        <v>247</v>
      </c>
      <c r="F111" s="93">
        <v>1175.32</v>
      </c>
      <c r="G111" s="53"/>
      <c r="H111" s="43"/>
      <c r="I111" s="42" t="s">
        <v>39</v>
      </c>
      <c r="J111" s="44">
        <f t="shared" si="16"/>
        <v>1</v>
      </c>
      <c r="K111" s="45" t="s">
        <v>64</v>
      </c>
      <c r="L111" s="45" t="s">
        <v>7</v>
      </c>
      <c r="M111" s="72"/>
      <c r="N111" s="53"/>
      <c r="O111" s="53"/>
      <c r="P111" s="49"/>
      <c r="Q111" s="53"/>
      <c r="R111" s="53"/>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73">
        <f t="shared" si="17"/>
        <v>70519.2</v>
      </c>
      <c r="BB111" s="74">
        <f t="shared" si="18"/>
        <v>70519.2</v>
      </c>
      <c r="BC111" s="52" t="str">
        <f t="shared" si="19"/>
        <v>INR  Seventy Thousand Five Hundred &amp; Nineteen  and Paise Twenty Only</v>
      </c>
      <c r="BD111" s="63"/>
      <c r="HM111" s="16"/>
      <c r="HN111" s="16"/>
      <c r="HO111" s="16"/>
      <c r="HP111" s="16"/>
      <c r="HQ111" s="16"/>
    </row>
    <row r="112" spans="1:225" s="15" customFormat="1" ht="150" customHeight="1">
      <c r="A112" s="56">
        <v>100</v>
      </c>
      <c r="B112" s="77" t="s">
        <v>596</v>
      </c>
      <c r="C112" s="90" t="s">
        <v>151</v>
      </c>
      <c r="D112" s="91">
        <v>150</v>
      </c>
      <c r="E112" s="92" t="s">
        <v>247</v>
      </c>
      <c r="F112" s="93">
        <v>1304.27</v>
      </c>
      <c r="G112" s="53"/>
      <c r="H112" s="43"/>
      <c r="I112" s="42" t="s">
        <v>39</v>
      </c>
      <c r="J112" s="44">
        <f t="shared" si="16"/>
        <v>1</v>
      </c>
      <c r="K112" s="45" t="s">
        <v>64</v>
      </c>
      <c r="L112" s="45" t="s">
        <v>7</v>
      </c>
      <c r="M112" s="72"/>
      <c r="N112" s="53"/>
      <c r="O112" s="53"/>
      <c r="P112" s="49"/>
      <c r="Q112" s="53"/>
      <c r="R112" s="53"/>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73">
        <f t="shared" si="17"/>
        <v>195640.5</v>
      </c>
      <c r="BB112" s="74">
        <f t="shared" si="18"/>
        <v>195640.5</v>
      </c>
      <c r="BC112" s="52" t="str">
        <f t="shared" si="19"/>
        <v>INR  One Lakh Ninety Five Thousand Six Hundred &amp; Forty  and Paise Fifty Only</v>
      </c>
      <c r="BD112" s="63"/>
      <c r="HM112" s="16"/>
      <c r="HN112" s="16"/>
      <c r="HO112" s="16"/>
      <c r="HP112" s="16"/>
      <c r="HQ112" s="16"/>
    </row>
    <row r="113" spans="1:224" s="15" customFormat="1" ht="150" customHeight="1">
      <c r="A113" s="56">
        <v>101</v>
      </c>
      <c r="B113" s="77" t="s">
        <v>597</v>
      </c>
      <c r="C113" s="90" t="s">
        <v>152</v>
      </c>
      <c r="D113" s="91">
        <v>90</v>
      </c>
      <c r="E113" s="92" t="s">
        <v>247</v>
      </c>
      <c r="F113" s="93">
        <v>1317.85</v>
      </c>
      <c r="G113" s="53"/>
      <c r="H113" s="43"/>
      <c r="I113" s="42" t="s">
        <v>39</v>
      </c>
      <c r="J113" s="44">
        <f t="shared" si="16"/>
        <v>1</v>
      </c>
      <c r="K113" s="45" t="s">
        <v>64</v>
      </c>
      <c r="L113" s="45" t="s">
        <v>7</v>
      </c>
      <c r="M113" s="72"/>
      <c r="N113" s="53"/>
      <c r="O113" s="53"/>
      <c r="P113" s="49"/>
      <c r="Q113" s="53"/>
      <c r="R113" s="53"/>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73">
        <f t="shared" si="17"/>
        <v>118606.5</v>
      </c>
      <c r="BB113" s="74">
        <f t="shared" si="18"/>
        <v>118606.5</v>
      </c>
      <c r="BC113" s="52" t="str">
        <f t="shared" si="19"/>
        <v>INR  One Lakh Eighteen Thousand Six Hundred &amp; Six  and Paise Fifty Only</v>
      </c>
      <c r="HL113" s="16">
        <v>1</v>
      </c>
      <c r="HM113" s="16" t="s">
        <v>35</v>
      </c>
      <c r="HN113" s="16" t="s">
        <v>36</v>
      </c>
      <c r="HO113" s="16">
        <v>10</v>
      </c>
      <c r="HP113" s="16" t="s">
        <v>37</v>
      </c>
    </row>
    <row r="114" spans="1:225" s="15" customFormat="1" ht="147" customHeight="1">
      <c r="A114" s="56">
        <v>102</v>
      </c>
      <c r="B114" s="77" t="s">
        <v>598</v>
      </c>
      <c r="C114" s="90" t="s">
        <v>153</v>
      </c>
      <c r="D114" s="91">
        <v>20</v>
      </c>
      <c r="E114" s="92" t="s">
        <v>247</v>
      </c>
      <c r="F114" s="93">
        <v>1331.42</v>
      </c>
      <c r="G114" s="53"/>
      <c r="H114" s="43"/>
      <c r="I114" s="42" t="s">
        <v>39</v>
      </c>
      <c r="J114" s="44">
        <f t="shared" si="16"/>
        <v>1</v>
      </c>
      <c r="K114" s="45" t="s">
        <v>64</v>
      </c>
      <c r="L114" s="45" t="s">
        <v>7</v>
      </c>
      <c r="M114" s="72"/>
      <c r="N114" s="53"/>
      <c r="O114" s="53"/>
      <c r="P114" s="49"/>
      <c r="Q114" s="53"/>
      <c r="R114" s="53"/>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73">
        <f t="shared" si="17"/>
        <v>26628.4</v>
      </c>
      <c r="BB114" s="74">
        <f t="shared" si="18"/>
        <v>26628.4</v>
      </c>
      <c r="BC114" s="52" t="str">
        <f t="shared" si="19"/>
        <v>INR  Twenty Six Thousand Six Hundred &amp; Twenty Eight  and Paise Forty Only</v>
      </c>
      <c r="BD114" s="63"/>
      <c r="HM114" s="16"/>
      <c r="HN114" s="16"/>
      <c r="HO114" s="16"/>
      <c r="HP114" s="16"/>
      <c r="HQ114" s="16"/>
    </row>
    <row r="115" spans="1:225" s="15" customFormat="1" ht="39" customHeight="1">
      <c r="A115" s="56">
        <v>103</v>
      </c>
      <c r="B115" s="77" t="s">
        <v>294</v>
      </c>
      <c r="C115" s="90" t="s">
        <v>154</v>
      </c>
      <c r="D115" s="91">
        <v>330</v>
      </c>
      <c r="E115" s="92" t="s">
        <v>407</v>
      </c>
      <c r="F115" s="93">
        <v>253.39</v>
      </c>
      <c r="G115" s="53"/>
      <c r="H115" s="43"/>
      <c r="I115" s="42" t="s">
        <v>39</v>
      </c>
      <c r="J115" s="44">
        <f t="shared" si="16"/>
        <v>1</v>
      </c>
      <c r="K115" s="45" t="s">
        <v>64</v>
      </c>
      <c r="L115" s="45" t="s">
        <v>7</v>
      </c>
      <c r="M115" s="72"/>
      <c r="N115" s="53"/>
      <c r="O115" s="53"/>
      <c r="P115" s="49"/>
      <c r="Q115" s="53"/>
      <c r="R115" s="53"/>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73">
        <f t="shared" si="17"/>
        <v>83618.7</v>
      </c>
      <c r="BB115" s="74">
        <f t="shared" si="18"/>
        <v>83618.7</v>
      </c>
      <c r="BC115" s="52" t="str">
        <f t="shared" si="19"/>
        <v>INR  Eighty Three Thousand Six Hundred &amp; Eighteen  and Paise Seventy Only</v>
      </c>
      <c r="BD115" s="63"/>
      <c r="HM115" s="16"/>
      <c r="HN115" s="16"/>
      <c r="HO115" s="16"/>
      <c r="HP115" s="16"/>
      <c r="HQ115" s="16"/>
    </row>
    <row r="116" spans="1:225" s="15" customFormat="1" ht="243" customHeight="1">
      <c r="A116" s="56">
        <v>104</v>
      </c>
      <c r="B116" s="77" t="s">
        <v>295</v>
      </c>
      <c r="C116" s="90" t="s">
        <v>155</v>
      </c>
      <c r="D116" s="40"/>
      <c r="E116" s="94"/>
      <c r="F116" s="42"/>
      <c r="G116" s="43"/>
      <c r="H116" s="43"/>
      <c r="I116" s="42"/>
      <c r="J116" s="44"/>
      <c r="K116" s="45"/>
      <c r="L116" s="45"/>
      <c r="M116" s="46"/>
      <c r="N116" s="47"/>
      <c r="O116" s="47"/>
      <c r="P116" s="48"/>
      <c r="Q116" s="47"/>
      <c r="R116" s="47"/>
      <c r="S116" s="48"/>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50"/>
      <c r="BB116" s="51"/>
      <c r="BC116" s="52"/>
      <c r="BD116" s="63"/>
      <c r="HM116" s="16"/>
      <c r="HN116" s="16"/>
      <c r="HO116" s="16"/>
      <c r="HP116" s="16"/>
      <c r="HQ116" s="16"/>
    </row>
    <row r="117" spans="1:225" s="15" customFormat="1" ht="288.75" customHeight="1">
      <c r="A117" s="56">
        <v>105</v>
      </c>
      <c r="B117" s="77" t="s">
        <v>599</v>
      </c>
      <c r="C117" s="90" t="s">
        <v>156</v>
      </c>
      <c r="D117" s="91">
        <v>70</v>
      </c>
      <c r="E117" s="92" t="s">
        <v>408</v>
      </c>
      <c r="F117" s="93">
        <v>1443.41</v>
      </c>
      <c r="G117" s="53"/>
      <c r="H117" s="43"/>
      <c r="I117" s="42" t="s">
        <v>39</v>
      </c>
      <c r="J117" s="44">
        <f aca="true" t="shared" si="20" ref="J117:J123">IF(I117="Less(-)",-1,1)</f>
        <v>1</v>
      </c>
      <c r="K117" s="45" t="s">
        <v>64</v>
      </c>
      <c r="L117" s="45" t="s">
        <v>7</v>
      </c>
      <c r="M117" s="72"/>
      <c r="N117" s="53"/>
      <c r="O117" s="53"/>
      <c r="P117" s="49"/>
      <c r="Q117" s="53"/>
      <c r="R117" s="53"/>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73">
        <f aca="true" t="shared" si="21" ref="BA117:BA123">total_amount_ba($B$2,$D$2,D117,F117,J117,K117,M117)</f>
        <v>101038.7</v>
      </c>
      <c r="BB117" s="74">
        <f aca="true" t="shared" si="22" ref="BB117:BB123">BA117+SUM(N117:AZ117)</f>
        <v>101038.7</v>
      </c>
      <c r="BC117" s="52" t="str">
        <f aca="true" t="shared" si="23" ref="BC117:BC123">SpellNumber(L117,BB117)</f>
        <v>INR  One Lakh One Thousand  &amp;Thirty Eight  and Paise Seventy Only</v>
      </c>
      <c r="BD117" s="63"/>
      <c r="HM117" s="16"/>
      <c r="HN117" s="16"/>
      <c r="HO117" s="16"/>
      <c r="HP117" s="16"/>
      <c r="HQ117" s="16"/>
    </row>
    <row r="118" spans="1:225" s="15" customFormat="1" ht="295.5" customHeight="1">
      <c r="A118" s="56">
        <v>106</v>
      </c>
      <c r="B118" s="77" t="s">
        <v>600</v>
      </c>
      <c r="C118" s="90" t="s">
        <v>157</v>
      </c>
      <c r="D118" s="91">
        <v>60</v>
      </c>
      <c r="E118" s="92" t="s">
        <v>408</v>
      </c>
      <c r="F118" s="93">
        <v>1449.07</v>
      </c>
      <c r="G118" s="53"/>
      <c r="H118" s="43"/>
      <c r="I118" s="42" t="s">
        <v>39</v>
      </c>
      <c r="J118" s="44">
        <f t="shared" si="20"/>
        <v>1</v>
      </c>
      <c r="K118" s="45" t="s">
        <v>64</v>
      </c>
      <c r="L118" s="45" t="s">
        <v>7</v>
      </c>
      <c r="M118" s="72"/>
      <c r="N118" s="53"/>
      <c r="O118" s="53"/>
      <c r="P118" s="49"/>
      <c r="Q118" s="53"/>
      <c r="R118" s="53"/>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73">
        <f t="shared" si="21"/>
        <v>86944.2</v>
      </c>
      <c r="BB118" s="74">
        <f t="shared" si="22"/>
        <v>86944.2</v>
      </c>
      <c r="BC118" s="52" t="str">
        <f t="shared" si="23"/>
        <v>INR  Eighty Six Thousand Nine Hundred &amp; Forty Four  and Paise Twenty Only</v>
      </c>
      <c r="BD118" s="63"/>
      <c r="HM118" s="16"/>
      <c r="HN118" s="16"/>
      <c r="HO118" s="16"/>
      <c r="HP118" s="16"/>
      <c r="HQ118" s="16"/>
    </row>
    <row r="119" spans="1:225" s="15" customFormat="1" ht="153" customHeight="1">
      <c r="A119" s="56">
        <v>107</v>
      </c>
      <c r="B119" s="77" t="s">
        <v>601</v>
      </c>
      <c r="C119" s="90" t="s">
        <v>158</v>
      </c>
      <c r="D119" s="91">
        <v>380</v>
      </c>
      <c r="E119" s="92" t="s">
        <v>247</v>
      </c>
      <c r="F119" s="93">
        <v>361.98</v>
      </c>
      <c r="G119" s="53"/>
      <c r="H119" s="43"/>
      <c r="I119" s="42" t="s">
        <v>39</v>
      </c>
      <c r="J119" s="44">
        <f t="shared" si="20"/>
        <v>1</v>
      </c>
      <c r="K119" s="45" t="s">
        <v>64</v>
      </c>
      <c r="L119" s="45" t="s">
        <v>7</v>
      </c>
      <c r="M119" s="72"/>
      <c r="N119" s="53"/>
      <c r="O119" s="53"/>
      <c r="P119" s="49"/>
      <c r="Q119" s="53"/>
      <c r="R119" s="53"/>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73">
        <f t="shared" si="21"/>
        <v>137552.4</v>
      </c>
      <c r="BB119" s="74">
        <f t="shared" si="22"/>
        <v>137552.4</v>
      </c>
      <c r="BC119" s="52" t="str">
        <f t="shared" si="23"/>
        <v>INR  One Lakh Thirty Seven Thousand Five Hundred &amp; Fifty Two  and Paise Forty Only</v>
      </c>
      <c r="BD119" s="63"/>
      <c r="HM119" s="16"/>
      <c r="HN119" s="16"/>
      <c r="HO119" s="16"/>
      <c r="HP119" s="16"/>
      <c r="HQ119" s="16"/>
    </row>
    <row r="120" spans="1:224" s="15" customFormat="1" ht="148.5" customHeight="1">
      <c r="A120" s="56">
        <v>108</v>
      </c>
      <c r="B120" s="77" t="s">
        <v>602</v>
      </c>
      <c r="C120" s="90" t="s">
        <v>159</v>
      </c>
      <c r="D120" s="91">
        <v>400</v>
      </c>
      <c r="E120" s="92" t="s">
        <v>247</v>
      </c>
      <c r="F120" s="93">
        <v>367.41</v>
      </c>
      <c r="G120" s="53"/>
      <c r="H120" s="43"/>
      <c r="I120" s="42" t="s">
        <v>39</v>
      </c>
      <c r="J120" s="44">
        <f t="shared" si="20"/>
        <v>1</v>
      </c>
      <c r="K120" s="45" t="s">
        <v>64</v>
      </c>
      <c r="L120" s="45" t="s">
        <v>7</v>
      </c>
      <c r="M120" s="72"/>
      <c r="N120" s="53"/>
      <c r="O120" s="53"/>
      <c r="P120" s="49"/>
      <c r="Q120" s="53"/>
      <c r="R120" s="53"/>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73">
        <f t="shared" si="21"/>
        <v>146964</v>
      </c>
      <c r="BB120" s="74">
        <f t="shared" si="22"/>
        <v>146964</v>
      </c>
      <c r="BC120" s="52" t="str">
        <f t="shared" si="23"/>
        <v>INR  One Lakh Forty Six Thousand Nine Hundred &amp; Sixty Four  Only</v>
      </c>
      <c r="HL120" s="16">
        <v>1</v>
      </c>
      <c r="HM120" s="16" t="s">
        <v>35</v>
      </c>
      <c r="HN120" s="16" t="s">
        <v>36</v>
      </c>
      <c r="HO120" s="16">
        <v>10</v>
      </c>
      <c r="HP120" s="16" t="s">
        <v>37</v>
      </c>
    </row>
    <row r="121" spans="1:225" s="15" customFormat="1" ht="162" customHeight="1">
      <c r="A121" s="56">
        <v>109</v>
      </c>
      <c r="B121" s="77" t="s">
        <v>603</v>
      </c>
      <c r="C121" s="90" t="s">
        <v>160</v>
      </c>
      <c r="D121" s="91">
        <v>125</v>
      </c>
      <c r="E121" s="92" t="s">
        <v>247</v>
      </c>
      <c r="F121" s="93">
        <v>372.92</v>
      </c>
      <c r="G121" s="53"/>
      <c r="H121" s="43"/>
      <c r="I121" s="42" t="s">
        <v>39</v>
      </c>
      <c r="J121" s="44">
        <f t="shared" si="20"/>
        <v>1</v>
      </c>
      <c r="K121" s="45" t="s">
        <v>64</v>
      </c>
      <c r="L121" s="45" t="s">
        <v>7</v>
      </c>
      <c r="M121" s="72"/>
      <c r="N121" s="53"/>
      <c r="O121" s="53"/>
      <c r="P121" s="49"/>
      <c r="Q121" s="53"/>
      <c r="R121" s="53"/>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73">
        <f t="shared" si="21"/>
        <v>46615</v>
      </c>
      <c r="BB121" s="74">
        <f t="shared" si="22"/>
        <v>46615</v>
      </c>
      <c r="BC121" s="52" t="str">
        <f t="shared" si="23"/>
        <v>INR  Forty Six Thousand Six Hundred &amp; Fifteen  Only</v>
      </c>
      <c r="BD121" s="63"/>
      <c r="HM121" s="16"/>
      <c r="HN121" s="16"/>
      <c r="HO121" s="16"/>
      <c r="HP121" s="16"/>
      <c r="HQ121" s="16"/>
    </row>
    <row r="122" spans="1:225" s="15" customFormat="1" ht="102.75" customHeight="1">
      <c r="A122" s="56">
        <v>110</v>
      </c>
      <c r="B122" s="77" t="s">
        <v>675</v>
      </c>
      <c r="C122" s="90" t="s">
        <v>161</v>
      </c>
      <c r="D122" s="91">
        <v>250</v>
      </c>
      <c r="E122" s="92" t="s">
        <v>409</v>
      </c>
      <c r="F122" s="93">
        <v>562.21</v>
      </c>
      <c r="G122" s="53"/>
      <c r="H122" s="43"/>
      <c r="I122" s="42" t="s">
        <v>39</v>
      </c>
      <c r="J122" s="44">
        <f t="shared" si="20"/>
        <v>1</v>
      </c>
      <c r="K122" s="45" t="s">
        <v>64</v>
      </c>
      <c r="L122" s="45" t="s">
        <v>7</v>
      </c>
      <c r="M122" s="72"/>
      <c r="N122" s="53"/>
      <c r="O122" s="53"/>
      <c r="P122" s="49"/>
      <c r="Q122" s="53"/>
      <c r="R122" s="53"/>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73">
        <f t="shared" si="21"/>
        <v>140552.5</v>
      </c>
      <c r="BB122" s="74">
        <f t="shared" si="22"/>
        <v>140552.5</v>
      </c>
      <c r="BC122" s="52" t="str">
        <f t="shared" si="23"/>
        <v>INR  One Lakh Forty Thousand Five Hundred &amp; Fifty Two  and Paise Fifty Only</v>
      </c>
      <c r="BD122" s="63"/>
      <c r="HM122" s="16"/>
      <c r="HN122" s="16"/>
      <c r="HO122" s="16"/>
      <c r="HP122" s="16"/>
      <c r="HQ122" s="16"/>
    </row>
    <row r="123" spans="1:225" s="15" customFormat="1" ht="108.75" customHeight="1">
      <c r="A123" s="56">
        <v>111</v>
      </c>
      <c r="B123" s="77" t="s">
        <v>674</v>
      </c>
      <c r="C123" s="90" t="s">
        <v>162</v>
      </c>
      <c r="D123" s="91">
        <v>82</v>
      </c>
      <c r="E123" s="92" t="s">
        <v>247</v>
      </c>
      <c r="F123" s="93">
        <v>2919.63</v>
      </c>
      <c r="G123" s="53"/>
      <c r="H123" s="43"/>
      <c r="I123" s="42" t="s">
        <v>39</v>
      </c>
      <c r="J123" s="44">
        <f t="shared" si="20"/>
        <v>1</v>
      </c>
      <c r="K123" s="45" t="s">
        <v>64</v>
      </c>
      <c r="L123" s="45" t="s">
        <v>7</v>
      </c>
      <c r="M123" s="72"/>
      <c r="N123" s="53"/>
      <c r="O123" s="53"/>
      <c r="P123" s="49"/>
      <c r="Q123" s="53"/>
      <c r="R123" s="53"/>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73">
        <f t="shared" si="21"/>
        <v>239409.66</v>
      </c>
      <c r="BB123" s="74">
        <f t="shared" si="22"/>
        <v>239409.66</v>
      </c>
      <c r="BC123" s="52" t="str">
        <f t="shared" si="23"/>
        <v>INR  Two Lakh Thirty Nine Thousand Four Hundred &amp; Nine  and Paise Sixty Six Only</v>
      </c>
      <c r="BD123" s="63"/>
      <c r="HM123" s="16"/>
      <c r="HN123" s="16"/>
      <c r="HO123" s="16"/>
      <c r="HP123" s="16"/>
      <c r="HQ123" s="16"/>
    </row>
    <row r="124" spans="1:224" s="15" customFormat="1" ht="154.5" customHeight="1">
      <c r="A124" s="56">
        <v>112</v>
      </c>
      <c r="B124" s="77" t="s">
        <v>604</v>
      </c>
      <c r="C124" s="90" t="s">
        <v>163</v>
      </c>
      <c r="D124" s="91">
        <v>9</v>
      </c>
      <c r="E124" s="92" t="s">
        <v>247</v>
      </c>
      <c r="F124" s="93">
        <v>1705.85</v>
      </c>
      <c r="G124" s="53"/>
      <c r="H124" s="43"/>
      <c r="I124" s="42" t="s">
        <v>39</v>
      </c>
      <c r="J124" s="44">
        <f aca="true" t="shared" si="24" ref="J124:J150">IF(I124="Less(-)",-1,1)</f>
        <v>1</v>
      </c>
      <c r="K124" s="45" t="s">
        <v>64</v>
      </c>
      <c r="L124" s="45" t="s">
        <v>7</v>
      </c>
      <c r="M124" s="72"/>
      <c r="N124" s="53"/>
      <c r="O124" s="53"/>
      <c r="P124" s="49"/>
      <c r="Q124" s="53"/>
      <c r="R124" s="53"/>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73">
        <f aca="true" t="shared" si="25" ref="BA124:BA150">total_amount_ba($B$2,$D$2,D124,F124,J124,K124,M124)</f>
        <v>15352.65</v>
      </c>
      <c r="BB124" s="74">
        <f aca="true" t="shared" si="26" ref="BB124:BB150">BA124+SUM(N124:AZ124)</f>
        <v>15352.65</v>
      </c>
      <c r="BC124" s="52" t="str">
        <f aca="true" t="shared" si="27" ref="BC124:BC150">SpellNumber(L124,BB124)</f>
        <v>INR  Fifteen Thousand Three Hundred &amp; Fifty Two  and Paise Sixty Five Only</v>
      </c>
      <c r="HL124" s="16"/>
      <c r="HM124" s="16"/>
      <c r="HN124" s="16"/>
      <c r="HO124" s="16"/>
      <c r="HP124" s="16"/>
    </row>
    <row r="125" spans="1:224" s="15" customFormat="1" ht="153" customHeight="1">
      <c r="A125" s="56">
        <v>113</v>
      </c>
      <c r="B125" s="77" t="s">
        <v>605</v>
      </c>
      <c r="C125" s="90" t="s">
        <v>164</v>
      </c>
      <c r="D125" s="91">
        <v>6</v>
      </c>
      <c r="E125" s="92" t="s">
        <v>247</v>
      </c>
      <c r="F125" s="93">
        <v>1726.32</v>
      </c>
      <c r="G125" s="53"/>
      <c r="H125" s="43"/>
      <c r="I125" s="42" t="s">
        <v>39</v>
      </c>
      <c r="J125" s="44">
        <f t="shared" si="24"/>
        <v>1</v>
      </c>
      <c r="K125" s="45" t="s">
        <v>64</v>
      </c>
      <c r="L125" s="45" t="s">
        <v>7</v>
      </c>
      <c r="M125" s="72"/>
      <c r="N125" s="53"/>
      <c r="O125" s="53"/>
      <c r="P125" s="49"/>
      <c r="Q125" s="53"/>
      <c r="R125" s="53"/>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73">
        <f t="shared" si="25"/>
        <v>10357.92</v>
      </c>
      <c r="BB125" s="74">
        <f t="shared" si="26"/>
        <v>10357.92</v>
      </c>
      <c r="BC125" s="52" t="str">
        <f t="shared" si="27"/>
        <v>INR  Ten Thousand Three Hundred &amp; Fifty Seven  and Paise Ninety Two Only</v>
      </c>
      <c r="HL125" s="16"/>
      <c r="HM125" s="16"/>
      <c r="HN125" s="16"/>
      <c r="HO125" s="16"/>
      <c r="HP125" s="16"/>
    </row>
    <row r="126" spans="1:224" s="15" customFormat="1" ht="177" customHeight="1">
      <c r="A126" s="56">
        <v>114</v>
      </c>
      <c r="B126" s="85" t="s">
        <v>606</v>
      </c>
      <c r="C126" s="90" t="s">
        <v>165</v>
      </c>
      <c r="D126" s="91">
        <v>3</v>
      </c>
      <c r="E126" s="92" t="s">
        <v>247</v>
      </c>
      <c r="F126" s="93">
        <v>1747.04</v>
      </c>
      <c r="G126" s="53"/>
      <c r="H126" s="43"/>
      <c r="I126" s="42" t="s">
        <v>39</v>
      </c>
      <c r="J126" s="44">
        <f t="shared" si="24"/>
        <v>1</v>
      </c>
      <c r="K126" s="45" t="s">
        <v>64</v>
      </c>
      <c r="L126" s="45" t="s">
        <v>7</v>
      </c>
      <c r="M126" s="72"/>
      <c r="N126" s="53"/>
      <c r="O126" s="53"/>
      <c r="P126" s="49"/>
      <c r="Q126" s="53"/>
      <c r="R126" s="53"/>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73">
        <f t="shared" si="25"/>
        <v>5241.12</v>
      </c>
      <c r="BB126" s="74">
        <f t="shared" si="26"/>
        <v>5241.12</v>
      </c>
      <c r="BC126" s="52" t="str">
        <f t="shared" si="27"/>
        <v>INR  Five Thousand Two Hundred &amp; Forty One  and Paise Twelve Only</v>
      </c>
      <c r="HL126" s="16"/>
      <c r="HM126" s="16"/>
      <c r="HN126" s="16"/>
      <c r="HO126" s="16"/>
      <c r="HP126" s="16"/>
    </row>
    <row r="127" spans="1:224" s="15" customFormat="1" ht="56.25" customHeight="1">
      <c r="A127" s="56">
        <v>115</v>
      </c>
      <c r="B127" s="85" t="s">
        <v>607</v>
      </c>
      <c r="C127" s="90" t="s">
        <v>166</v>
      </c>
      <c r="D127" s="91">
        <v>55</v>
      </c>
      <c r="E127" s="92" t="s">
        <v>247</v>
      </c>
      <c r="F127" s="93">
        <v>2487.51</v>
      </c>
      <c r="G127" s="53"/>
      <c r="H127" s="43"/>
      <c r="I127" s="42" t="s">
        <v>39</v>
      </c>
      <c r="J127" s="44">
        <f t="shared" si="24"/>
        <v>1</v>
      </c>
      <c r="K127" s="45" t="s">
        <v>64</v>
      </c>
      <c r="L127" s="45" t="s">
        <v>7</v>
      </c>
      <c r="M127" s="72"/>
      <c r="N127" s="53"/>
      <c r="O127" s="53"/>
      <c r="P127" s="49"/>
      <c r="Q127" s="53"/>
      <c r="R127" s="53"/>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73">
        <f t="shared" si="25"/>
        <v>136813.05</v>
      </c>
      <c r="BB127" s="74">
        <f t="shared" si="26"/>
        <v>136813.05</v>
      </c>
      <c r="BC127" s="52" t="str">
        <f t="shared" si="27"/>
        <v>INR  One Lakh Thirty Six Thousand Eight Hundred &amp; Thirteen  and Paise Five Only</v>
      </c>
      <c r="HL127" s="16"/>
      <c r="HM127" s="16"/>
      <c r="HN127" s="16"/>
      <c r="HO127" s="16"/>
      <c r="HP127" s="16"/>
    </row>
    <row r="128" spans="1:224" s="15" customFormat="1" ht="57" customHeight="1">
      <c r="A128" s="56">
        <v>116</v>
      </c>
      <c r="B128" s="77" t="s">
        <v>608</v>
      </c>
      <c r="C128" s="90" t="s">
        <v>167</v>
      </c>
      <c r="D128" s="91">
        <v>40</v>
      </c>
      <c r="E128" s="92" t="s">
        <v>247</v>
      </c>
      <c r="F128" s="93">
        <v>2517.36</v>
      </c>
      <c r="G128" s="53"/>
      <c r="H128" s="43"/>
      <c r="I128" s="42" t="s">
        <v>39</v>
      </c>
      <c r="J128" s="44">
        <f t="shared" si="24"/>
        <v>1</v>
      </c>
      <c r="K128" s="45" t="s">
        <v>64</v>
      </c>
      <c r="L128" s="45" t="s">
        <v>7</v>
      </c>
      <c r="M128" s="72"/>
      <c r="N128" s="53"/>
      <c r="O128" s="53"/>
      <c r="P128" s="49"/>
      <c r="Q128" s="53"/>
      <c r="R128" s="53"/>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73">
        <f t="shared" si="25"/>
        <v>100694.4</v>
      </c>
      <c r="BB128" s="74">
        <f t="shared" si="26"/>
        <v>100694.4</v>
      </c>
      <c r="BC128" s="52" t="str">
        <f t="shared" si="27"/>
        <v>INR  One Lakh Six Hundred &amp; Ninety Four  and Paise Forty Only</v>
      </c>
      <c r="HL128" s="16"/>
      <c r="HM128" s="16"/>
      <c r="HN128" s="16"/>
      <c r="HO128" s="16"/>
      <c r="HP128" s="16"/>
    </row>
    <row r="129" spans="1:224" s="15" customFormat="1" ht="55.5" customHeight="1">
      <c r="A129" s="56">
        <v>117</v>
      </c>
      <c r="B129" s="77" t="s">
        <v>609</v>
      </c>
      <c r="C129" s="90" t="s">
        <v>168</v>
      </c>
      <c r="D129" s="91">
        <v>5</v>
      </c>
      <c r="E129" s="92" t="s">
        <v>247</v>
      </c>
      <c r="F129" s="93">
        <v>2547.56</v>
      </c>
      <c r="G129" s="53"/>
      <c r="H129" s="43"/>
      <c r="I129" s="42" t="s">
        <v>39</v>
      </c>
      <c r="J129" s="44">
        <f t="shared" si="24"/>
        <v>1</v>
      </c>
      <c r="K129" s="45" t="s">
        <v>64</v>
      </c>
      <c r="L129" s="45" t="s">
        <v>7</v>
      </c>
      <c r="M129" s="72"/>
      <c r="N129" s="53"/>
      <c r="O129" s="53"/>
      <c r="P129" s="49"/>
      <c r="Q129" s="53"/>
      <c r="R129" s="53"/>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73">
        <f t="shared" si="25"/>
        <v>12737.8</v>
      </c>
      <c r="BB129" s="74">
        <f t="shared" si="26"/>
        <v>12737.8</v>
      </c>
      <c r="BC129" s="52" t="str">
        <f t="shared" si="27"/>
        <v>INR  Twelve Thousand Seven Hundred &amp; Thirty Seven  and Paise Eighty Only</v>
      </c>
      <c r="HL129" s="16"/>
      <c r="HM129" s="16"/>
      <c r="HN129" s="16"/>
      <c r="HO129" s="16"/>
      <c r="HP129" s="16"/>
    </row>
    <row r="130" spans="1:224" s="15" customFormat="1" ht="64.5" customHeight="1">
      <c r="A130" s="56">
        <v>118</v>
      </c>
      <c r="B130" s="77" t="s">
        <v>676</v>
      </c>
      <c r="C130" s="90" t="s">
        <v>169</v>
      </c>
      <c r="D130" s="91">
        <v>93</v>
      </c>
      <c r="E130" s="92" t="s">
        <v>247</v>
      </c>
      <c r="F130" s="93">
        <v>606.32</v>
      </c>
      <c r="G130" s="53"/>
      <c r="H130" s="43"/>
      <c r="I130" s="42" t="s">
        <v>39</v>
      </c>
      <c r="J130" s="44">
        <f t="shared" si="24"/>
        <v>1</v>
      </c>
      <c r="K130" s="45" t="s">
        <v>64</v>
      </c>
      <c r="L130" s="45" t="s">
        <v>7</v>
      </c>
      <c r="M130" s="72"/>
      <c r="N130" s="53"/>
      <c r="O130" s="53"/>
      <c r="P130" s="49"/>
      <c r="Q130" s="53"/>
      <c r="R130" s="53"/>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73">
        <f t="shared" si="25"/>
        <v>56387.76</v>
      </c>
      <c r="BB130" s="74">
        <f t="shared" si="26"/>
        <v>56387.76</v>
      </c>
      <c r="BC130" s="52" t="str">
        <f t="shared" si="27"/>
        <v>INR  Fifty Six Thousand Three Hundred &amp; Eighty Seven  and Paise Seventy Six Only</v>
      </c>
      <c r="HL130" s="16"/>
      <c r="HM130" s="16"/>
      <c r="HN130" s="16"/>
      <c r="HO130" s="16"/>
      <c r="HP130" s="16"/>
    </row>
    <row r="131" spans="1:224" s="15" customFormat="1" ht="30" customHeight="1">
      <c r="A131" s="56">
        <v>119</v>
      </c>
      <c r="B131" s="77" t="s">
        <v>296</v>
      </c>
      <c r="C131" s="90" t="s">
        <v>170</v>
      </c>
      <c r="D131" s="91">
        <v>84</v>
      </c>
      <c r="E131" s="92" t="s">
        <v>247</v>
      </c>
      <c r="F131" s="93">
        <v>75.79</v>
      </c>
      <c r="G131" s="53"/>
      <c r="H131" s="43"/>
      <c r="I131" s="42" t="s">
        <v>39</v>
      </c>
      <c r="J131" s="44">
        <f t="shared" si="24"/>
        <v>1</v>
      </c>
      <c r="K131" s="45" t="s">
        <v>64</v>
      </c>
      <c r="L131" s="45" t="s">
        <v>7</v>
      </c>
      <c r="M131" s="72"/>
      <c r="N131" s="53"/>
      <c r="O131" s="53"/>
      <c r="P131" s="49"/>
      <c r="Q131" s="53"/>
      <c r="R131" s="53"/>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73">
        <f t="shared" si="25"/>
        <v>6366.36</v>
      </c>
      <c r="BB131" s="74">
        <f t="shared" si="26"/>
        <v>6366.36</v>
      </c>
      <c r="BC131" s="52" t="str">
        <f t="shared" si="27"/>
        <v>INR  Six Thousand Three Hundred &amp; Sixty Six  and Paise Thirty Six Only</v>
      </c>
      <c r="HL131" s="16"/>
      <c r="HM131" s="16"/>
      <c r="HN131" s="16"/>
      <c r="HO131" s="16"/>
      <c r="HP131" s="16"/>
    </row>
    <row r="132" spans="1:224" s="15" customFormat="1" ht="29.25" customHeight="1">
      <c r="A132" s="56">
        <v>120</v>
      </c>
      <c r="B132" s="77" t="s">
        <v>297</v>
      </c>
      <c r="C132" s="90" t="s">
        <v>171</v>
      </c>
      <c r="D132" s="91">
        <v>118</v>
      </c>
      <c r="E132" s="92" t="s">
        <v>248</v>
      </c>
      <c r="F132" s="93">
        <v>66.74</v>
      </c>
      <c r="G132" s="53"/>
      <c r="H132" s="43"/>
      <c r="I132" s="42" t="s">
        <v>39</v>
      </c>
      <c r="J132" s="44">
        <f t="shared" si="24"/>
        <v>1</v>
      </c>
      <c r="K132" s="45" t="s">
        <v>64</v>
      </c>
      <c r="L132" s="45" t="s">
        <v>7</v>
      </c>
      <c r="M132" s="72"/>
      <c r="N132" s="53"/>
      <c r="O132" s="53"/>
      <c r="P132" s="49"/>
      <c r="Q132" s="53"/>
      <c r="R132" s="53"/>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73">
        <f t="shared" si="25"/>
        <v>7875.32</v>
      </c>
      <c r="BB132" s="74">
        <f t="shared" si="26"/>
        <v>7875.32</v>
      </c>
      <c r="BC132" s="52" t="str">
        <f t="shared" si="27"/>
        <v>INR  Seven Thousand Eight Hundred &amp; Seventy Five  and Paise Thirty Two Only</v>
      </c>
      <c r="HL132" s="16"/>
      <c r="HM132" s="16"/>
      <c r="HN132" s="16"/>
      <c r="HO132" s="16"/>
      <c r="HP132" s="16"/>
    </row>
    <row r="133" spans="1:224" s="15" customFormat="1" ht="27.75" customHeight="1">
      <c r="A133" s="56">
        <v>121</v>
      </c>
      <c r="B133" s="77" t="s">
        <v>298</v>
      </c>
      <c r="C133" s="90" t="s">
        <v>172</v>
      </c>
      <c r="D133" s="91">
        <v>118</v>
      </c>
      <c r="E133" s="92" t="s">
        <v>248</v>
      </c>
      <c r="F133" s="93">
        <v>39.59</v>
      </c>
      <c r="G133" s="53"/>
      <c r="H133" s="43"/>
      <c r="I133" s="42" t="s">
        <v>39</v>
      </c>
      <c r="J133" s="44">
        <f t="shared" si="24"/>
        <v>1</v>
      </c>
      <c r="K133" s="45" t="s">
        <v>64</v>
      </c>
      <c r="L133" s="45" t="s">
        <v>7</v>
      </c>
      <c r="M133" s="72"/>
      <c r="N133" s="53"/>
      <c r="O133" s="53"/>
      <c r="P133" s="49"/>
      <c r="Q133" s="53"/>
      <c r="R133" s="53"/>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73">
        <f t="shared" si="25"/>
        <v>4671.62</v>
      </c>
      <c r="BB133" s="74">
        <f t="shared" si="26"/>
        <v>4671.62</v>
      </c>
      <c r="BC133" s="52" t="str">
        <f t="shared" si="27"/>
        <v>INR  Four Thousand Six Hundred &amp; Seventy One  and Paise Sixty Two Only</v>
      </c>
      <c r="HL133" s="16"/>
      <c r="HM133" s="16"/>
      <c r="HN133" s="16"/>
      <c r="HO133" s="16"/>
      <c r="HP133" s="16"/>
    </row>
    <row r="134" spans="1:224" s="15" customFormat="1" ht="129" customHeight="1">
      <c r="A134" s="56">
        <v>122</v>
      </c>
      <c r="B134" s="77" t="s">
        <v>299</v>
      </c>
      <c r="C134" s="90" t="s">
        <v>173</v>
      </c>
      <c r="D134" s="91">
        <v>200</v>
      </c>
      <c r="E134" s="92" t="s">
        <v>247</v>
      </c>
      <c r="F134" s="93">
        <v>4161.68</v>
      </c>
      <c r="G134" s="53"/>
      <c r="H134" s="43"/>
      <c r="I134" s="42" t="s">
        <v>39</v>
      </c>
      <c r="J134" s="44">
        <f t="shared" si="24"/>
        <v>1</v>
      </c>
      <c r="K134" s="45" t="s">
        <v>64</v>
      </c>
      <c r="L134" s="45" t="s">
        <v>7</v>
      </c>
      <c r="M134" s="72"/>
      <c r="N134" s="53"/>
      <c r="O134" s="53"/>
      <c r="P134" s="49"/>
      <c r="Q134" s="53"/>
      <c r="R134" s="53"/>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73">
        <f t="shared" si="25"/>
        <v>832336</v>
      </c>
      <c r="BB134" s="74">
        <f t="shared" si="26"/>
        <v>832336</v>
      </c>
      <c r="BC134" s="52" t="str">
        <f t="shared" si="27"/>
        <v>INR  Eight Lakh Thirty Two Thousand Three Hundred &amp; Thirty Six  Only</v>
      </c>
      <c r="HL134" s="16"/>
      <c r="HM134" s="16"/>
      <c r="HN134" s="16"/>
      <c r="HO134" s="16"/>
      <c r="HP134" s="16"/>
    </row>
    <row r="135" spans="1:224" s="15" customFormat="1" ht="83.25" customHeight="1">
      <c r="A135" s="56">
        <v>123</v>
      </c>
      <c r="B135" s="77" t="s">
        <v>610</v>
      </c>
      <c r="C135" s="90" t="s">
        <v>174</v>
      </c>
      <c r="D135" s="91">
        <v>22</v>
      </c>
      <c r="E135" s="92" t="s">
        <v>267</v>
      </c>
      <c r="F135" s="93">
        <v>10968.12</v>
      </c>
      <c r="G135" s="53"/>
      <c r="H135" s="43"/>
      <c r="I135" s="42" t="s">
        <v>39</v>
      </c>
      <c r="J135" s="44">
        <f t="shared" si="24"/>
        <v>1</v>
      </c>
      <c r="K135" s="45" t="s">
        <v>64</v>
      </c>
      <c r="L135" s="45" t="s">
        <v>7</v>
      </c>
      <c r="M135" s="72"/>
      <c r="N135" s="53"/>
      <c r="O135" s="53"/>
      <c r="P135" s="49"/>
      <c r="Q135" s="53"/>
      <c r="R135" s="53"/>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73">
        <f t="shared" si="25"/>
        <v>241298.64</v>
      </c>
      <c r="BB135" s="74">
        <f t="shared" si="26"/>
        <v>241298.64</v>
      </c>
      <c r="BC135" s="52" t="str">
        <f t="shared" si="27"/>
        <v>INR  Two Lakh Forty One Thousand Two Hundred &amp; Ninety Eight  and Paise Sixty Four Only</v>
      </c>
      <c r="HL135" s="16"/>
      <c r="HM135" s="16"/>
      <c r="HN135" s="16"/>
      <c r="HO135" s="16"/>
      <c r="HP135" s="16"/>
    </row>
    <row r="136" spans="1:224" s="15" customFormat="1" ht="81.75" customHeight="1">
      <c r="A136" s="56">
        <v>124</v>
      </c>
      <c r="B136" s="77" t="s">
        <v>611</v>
      </c>
      <c r="C136" s="90" t="s">
        <v>175</v>
      </c>
      <c r="D136" s="91">
        <v>17</v>
      </c>
      <c r="E136" s="92" t="s">
        <v>267</v>
      </c>
      <c r="F136" s="93">
        <v>11077.8</v>
      </c>
      <c r="G136" s="53"/>
      <c r="H136" s="43"/>
      <c r="I136" s="42" t="s">
        <v>39</v>
      </c>
      <c r="J136" s="44">
        <f t="shared" si="24"/>
        <v>1</v>
      </c>
      <c r="K136" s="45" t="s">
        <v>64</v>
      </c>
      <c r="L136" s="45" t="s">
        <v>7</v>
      </c>
      <c r="M136" s="72"/>
      <c r="N136" s="53"/>
      <c r="O136" s="53"/>
      <c r="P136" s="49"/>
      <c r="Q136" s="53"/>
      <c r="R136" s="53"/>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73">
        <f t="shared" si="25"/>
        <v>188322.6</v>
      </c>
      <c r="BB136" s="74">
        <f t="shared" si="26"/>
        <v>188322.6</v>
      </c>
      <c r="BC136" s="52" t="str">
        <f t="shared" si="27"/>
        <v>INR  One Lakh Eighty Eight Thousand Three Hundred &amp; Twenty Two  and Paise Sixty Only</v>
      </c>
      <c r="HL136" s="16"/>
      <c r="HM136" s="16"/>
      <c r="HN136" s="16"/>
      <c r="HO136" s="16"/>
      <c r="HP136" s="16"/>
    </row>
    <row r="137" spans="1:224" s="15" customFormat="1" ht="87.75" customHeight="1">
      <c r="A137" s="56">
        <v>125</v>
      </c>
      <c r="B137" s="77" t="s">
        <v>612</v>
      </c>
      <c r="C137" s="90" t="s">
        <v>176</v>
      </c>
      <c r="D137" s="91">
        <v>6</v>
      </c>
      <c r="E137" s="92" t="s">
        <v>267</v>
      </c>
      <c r="F137" s="93">
        <v>11188.57</v>
      </c>
      <c r="G137" s="53"/>
      <c r="H137" s="43"/>
      <c r="I137" s="42" t="s">
        <v>39</v>
      </c>
      <c r="J137" s="44">
        <f t="shared" si="24"/>
        <v>1</v>
      </c>
      <c r="K137" s="45" t="s">
        <v>64</v>
      </c>
      <c r="L137" s="45" t="s">
        <v>7</v>
      </c>
      <c r="M137" s="72"/>
      <c r="N137" s="53"/>
      <c r="O137" s="53"/>
      <c r="P137" s="49"/>
      <c r="Q137" s="53"/>
      <c r="R137" s="53"/>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73">
        <f t="shared" si="25"/>
        <v>67131.42</v>
      </c>
      <c r="BB137" s="74">
        <f t="shared" si="26"/>
        <v>67131.42</v>
      </c>
      <c r="BC137" s="52" t="str">
        <f t="shared" si="27"/>
        <v>INR  Sixty Seven Thousand One Hundred &amp; Thirty One  and Paise Forty Two Only</v>
      </c>
      <c r="HL137" s="16"/>
      <c r="HM137" s="16"/>
      <c r="HN137" s="16"/>
      <c r="HO137" s="16"/>
      <c r="HP137" s="16"/>
    </row>
    <row r="138" spans="1:224" s="15" customFormat="1" ht="86.25" customHeight="1">
      <c r="A138" s="56">
        <v>126</v>
      </c>
      <c r="B138" s="77" t="s">
        <v>613</v>
      </c>
      <c r="C138" s="90" t="s">
        <v>177</v>
      </c>
      <c r="D138" s="91">
        <v>0.5</v>
      </c>
      <c r="E138" s="92" t="s">
        <v>267</v>
      </c>
      <c r="F138" s="93">
        <v>11300.46</v>
      </c>
      <c r="G138" s="53"/>
      <c r="H138" s="43"/>
      <c r="I138" s="42" t="s">
        <v>39</v>
      </c>
      <c r="J138" s="44">
        <f t="shared" si="24"/>
        <v>1</v>
      </c>
      <c r="K138" s="45" t="s">
        <v>64</v>
      </c>
      <c r="L138" s="45" t="s">
        <v>7</v>
      </c>
      <c r="M138" s="72"/>
      <c r="N138" s="53"/>
      <c r="O138" s="53"/>
      <c r="P138" s="49"/>
      <c r="Q138" s="53"/>
      <c r="R138" s="53"/>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73">
        <f t="shared" si="25"/>
        <v>5650.23</v>
      </c>
      <c r="BB138" s="74">
        <f t="shared" si="26"/>
        <v>5650.23</v>
      </c>
      <c r="BC138" s="52" t="str">
        <f t="shared" si="27"/>
        <v>INR  Five Thousand Six Hundred &amp; Fifty  and Paise Twenty Three Only</v>
      </c>
      <c r="HL138" s="16"/>
      <c r="HM138" s="16"/>
      <c r="HN138" s="16"/>
      <c r="HO138" s="16"/>
      <c r="HP138" s="16"/>
    </row>
    <row r="139" spans="1:224" s="15" customFormat="1" ht="96.75" customHeight="1">
      <c r="A139" s="56">
        <v>127</v>
      </c>
      <c r="B139" s="77" t="s">
        <v>300</v>
      </c>
      <c r="C139" s="90" t="s">
        <v>178</v>
      </c>
      <c r="D139" s="91">
        <v>10</v>
      </c>
      <c r="E139" s="92" t="s">
        <v>267</v>
      </c>
      <c r="F139" s="93">
        <v>11413.81</v>
      </c>
      <c r="G139" s="53"/>
      <c r="H139" s="43"/>
      <c r="I139" s="42" t="s">
        <v>39</v>
      </c>
      <c r="J139" s="44">
        <f t="shared" si="24"/>
        <v>1</v>
      </c>
      <c r="K139" s="45" t="s">
        <v>64</v>
      </c>
      <c r="L139" s="45" t="s">
        <v>7</v>
      </c>
      <c r="M139" s="72"/>
      <c r="N139" s="53"/>
      <c r="O139" s="53"/>
      <c r="P139" s="49"/>
      <c r="Q139" s="53"/>
      <c r="R139" s="53"/>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73">
        <f t="shared" si="25"/>
        <v>114138.1</v>
      </c>
      <c r="BB139" s="74">
        <f t="shared" si="26"/>
        <v>114138.1</v>
      </c>
      <c r="BC139" s="52" t="str">
        <f t="shared" si="27"/>
        <v>INR  One Lakh Fourteen Thousand One Hundred &amp; Thirty Eight  and Paise Ten Only</v>
      </c>
      <c r="HL139" s="16"/>
      <c r="HM139" s="16"/>
      <c r="HN139" s="16"/>
      <c r="HO139" s="16"/>
      <c r="HP139" s="16"/>
    </row>
    <row r="140" spans="1:224" s="15" customFormat="1" ht="47.25" customHeight="1">
      <c r="A140" s="56">
        <v>128</v>
      </c>
      <c r="B140" s="77" t="s">
        <v>301</v>
      </c>
      <c r="C140" s="90" t="s">
        <v>179</v>
      </c>
      <c r="D140" s="91">
        <v>50</v>
      </c>
      <c r="E140" s="92" t="s">
        <v>266</v>
      </c>
      <c r="F140" s="93">
        <v>462.66</v>
      </c>
      <c r="G140" s="53"/>
      <c r="H140" s="43"/>
      <c r="I140" s="42" t="s">
        <v>39</v>
      </c>
      <c r="J140" s="44">
        <f t="shared" si="24"/>
        <v>1</v>
      </c>
      <c r="K140" s="45" t="s">
        <v>64</v>
      </c>
      <c r="L140" s="45" t="s">
        <v>7</v>
      </c>
      <c r="M140" s="72"/>
      <c r="N140" s="53"/>
      <c r="O140" s="53"/>
      <c r="P140" s="49"/>
      <c r="Q140" s="53"/>
      <c r="R140" s="53"/>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73">
        <f t="shared" si="25"/>
        <v>23133</v>
      </c>
      <c r="BB140" s="74">
        <f t="shared" si="26"/>
        <v>23133</v>
      </c>
      <c r="BC140" s="52" t="str">
        <f t="shared" si="27"/>
        <v>INR  Twenty Three Thousand One Hundred &amp; Thirty Three  Only</v>
      </c>
      <c r="HL140" s="16"/>
      <c r="HM140" s="16"/>
      <c r="HN140" s="16"/>
      <c r="HO140" s="16"/>
      <c r="HP140" s="16"/>
    </row>
    <row r="141" spans="1:224" s="15" customFormat="1" ht="123.75" customHeight="1">
      <c r="A141" s="56">
        <v>129</v>
      </c>
      <c r="B141" s="77" t="s">
        <v>302</v>
      </c>
      <c r="C141" s="90" t="s">
        <v>180</v>
      </c>
      <c r="D141" s="91">
        <v>70</v>
      </c>
      <c r="E141" s="92" t="s">
        <v>247</v>
      </c>
      <c r="F141" s="93">
        <v>4898.1</v>
      </c>
      <c r="G141" s="53"/>
      <c r="H141" s="43"/>
      <c r="I141" s="42" t="s">
        <v>39</v>
      </c>
      <c r="J141" s="44">
        <f t="shared" si="24"/>
        <v>1</v>
      </c>
      <c r="K141" s="45" t="s">
        <v>64</v>
      </c>
      <c r="L141" s="45" t="s">
        <v>7</v>
      </c>
      <c r="M141" s="72"/>
      <c r="N141" s="53"/>
      <c r="O141" s="53"/>
      <c r="P141" s="49"/>
      <c r="Q141" s="53"/>
      <c r="R141" s="53"/>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73">
        <f t="shared" si="25"/>
        <v>342867</v>
      </c>
      <c r="BB141" s="74">
        <f t="shared" si="26"/>
        <v>342867</v>
      </c>
      <c r="BC141" s="52" t="str">
        <f t="shared" si="27"/>
        <v>INR  Three Lakh Forty Two Thousand Eight Hundred &amp; Sixty Seven  Only</v>
      </c>
      <c r="HL141" s="16"/>
      <c r="HM141" s="16"/>
      <c r="HN141" s="16"/>
      <c r="HO141" s="16"/>
      <c r="HP141" s="16"/>
    </row>
    <row r="142" spans="1:224" s="15" customFormat="1" ht="73.5" customHeight="1">
      <c r="A142" s="56">
        <v>130</v>
      </c>
      <c r="B142" s="77" t="s">
        <v>303</v>
      </c>
      <c r="C142" s="90" t="s">
        <v>181</v>
      </c>
      <c r="D142" s="91">
        <v>238</v>
      </c>
      <c r="E142" s="92" t="s">
        <v>248</v>
      </c>
      <c r="F142" s="93">
        <v>32.8</v>
      </c>
      <c r="G142" s="53"/>
      <c r="H142" s="43"/>
      <c r="I142" s="42" t="s">
        <v>39</v>
      </c>
      <c r="J142" s="44">
        <f t="shared" si="24"/>
        <v>1</v>
      </c>
      <c r="K142" s="45" t="s">
        <v>64</v>
      </c>
      <c r="L142" s="45" t="s">
        <v>7</v>
      </c>
      <c r="M142" s="72"/>
      <c r="N142" s="53"/>
      <c r="O142" s="53"/>
      <c r="P142" s="49"/>
      <c r="Q142" s="53"/>
      <c r="R142" s="53"/>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73">
        <f t="shared" si="25"/>
        <v>7806.4</v>
      </c>
      <c r="BB142" s="74">
        <f t="shared" si="26"/>
        <v>7806.4</v>
      </c>
      <c r="BC142" s="52" t="str">
        <f t="shared" si="27"/>
        <v>INR  Seven Thousand Eight Hundred &amp; Six  and Paise Forty Only</v>
      </c>
      <c r="HL142" s="16"/>
      <c r="HM142" s="16"/>
      <c r="HN142" s="16"/>
      <c r="HO142" s="16"/>
      <c r="HP142" s="16"/>
    </row>
    <row r="143" spans="1:224" s="15" customFormat="1" ht="55.5" customHeight="1">
      <c r="A143" s="56">
        <v>131</v>
      </c>
      <c r="B143" s="77" t="s">
        <v>304</v>
      </c>
      <c r="C143" s="90" t="s">
        <v>182</v>
      </c>
      <c r="D143" s="91">
        <v>214</v>
      </c>
      <c r="E143" s="92" t="s">
        <v>248</v>
      </c>
      <c r="F143" s="93">
        <v>48.64</v>
      </c>
      <c r="G143" s="53"/>
      <c r="H143" s="43"/>
      <c r="I143" s="42" t="s">
        <v>39</v>
      </c>
      <c r="J143" s="44">
        <f t="shared" si="24"/>
        <v>1</v>
      </c>
      <c r="K143" s="45" t="s">
        <v>64</v>
      </c>
      <c r="L143" s="45" t="s">
        <v>7</v>
      </c>
      <c r="M143" s="72"/>
      <c r="N143" s="53"/>
      <c r="O143" s="53"/>
      <c r="P143" s="49"/>
      <c r="Q143" s="53"/>
      <c r="R143" s="53"/>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73">
        <f t="shared" si="25"/>
        <v>10408.96</v>
      </c>
      <c r="BB143" s="74">
        <f t="shared" si="26"/>
        <v>10408.96</v>
      </c>
      <c r="BC143" s="52" t="str">
        <f t="shared" si="27"/>
        <v>INR  Ten Thousand Four Hundred &amp; Eight  and Paise Ninety Six Only</v>
      </c>
      <c r="HL143" s="16"/>
      <c r="HM143" s="16"/>
      <c r="HN143" s="16"/>
      <c r="HO143" s="16"/>
      <c r="HP143" s="16"/>
    </row>
    <row r="144" spans="1:224" s="15" customFormat="1" ht="46.5" customHeight="1">
      <c r="A144" s="56">
        <v>132</v>
      </c>
      <c r="B144" s="77" t="s">
        <v>305</v>
      </c>
      <c r="C144" s="90" t="s">
        <v>183</v>
      </c>
      <c r="D144" s="91">
        <v>56</v>
      </c>
      <c r="E144" s="92" t="s">
        <v>248</v>
      </c>
      <c r="F144" s="93">
        <v>179.86</v>
      </c>
      <c r="G144" s="53"/>
      <c r="H144" s="43"/>
      <c r="I144" s="42" t="s">
        <v>39</v>
      </c>
      <c r="J144" s="44">
        <f t="shared" si="24"/>
        <v>1</v>
      </c>
      <c r="K144" s="45" t="s">
        <v>64</v>
      </c>
      <c r="L144" s="45" t="s">
        <v>7</v>
      </c>
      <c r="M144" s="72"/>
      <c r="N144" s="53"/>
      <c r="O144" s="53"/>
      <c r="P144" s="49"/>
      <c r="Q144" s="53"/>
      <c r="R144" s="53"/>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73">
        <f t="shared" si="25"/>
        <v>10072.16</v>
      </c>
      <c r="BB144" s="74">
        <f t="shared" si="26"/>
        <v>10072.16</v>
      </c>
      <c r="BC144" s="52" t="str">
        <f t="shared" si="27"/>
        <v>INR  Ten Thousand  &amp;Seventy Two  and Paise Sixteen Only</v>
      </c>
      <c r="HL144" s="16"/>
      <c r="HM144" s="16"/>
      <c r="HN144" s="16"/>
      <c r="HO144" s="16"/>
      <c r="HP144" s="16"/>
    </row>
    <row r="145" spans="1:224" s="15" customFormat="1" ht="40.5" customHeight="1">
      <c r="A145" s="56">
        <v>133</v>
      </c>
      <c r="B145" s="77" t="s">
        <v>306</v>
      </c>
      <c r="C145" s="90" t="s">
        <v>184</v>
      </c>
      <c r="D145" s="91">
        <v>56</v>
      </c>
      <c r="E145" s="92" t="s">
        <v>248</v>
      </c>
      <c r="F145" s="93">
        <v>79.18</v>
      </c>
      <c r="G145" s="53"/>
      <c r="H145" s="43"/>
      <c r="I145" s="42" t="s">
        <v>39</v>
      </c>
      <c r="J145" s="44">
        <f t="shared" si="24"/>
        <v>1</v>
      </c>
      <c r="K145" s="45" t="s">
        <v>64</v>
      </c>
      <c r="L145" s="45" t="s">
        <v>7</v>
      </c>
      <c r="M145" s="72"/>
      <c r="N145" s="53"/>
      <c r="O145" s="53"/>
      <c r="P145" s="49"/>
      <c r="Q145" s="53"/>
      <c r="R145" s="53"/>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73">
        <f t="shared" si="25"/>
        <v>4434.08</v>
      </c>
      <c r="BB145" s="74">
        <f t="shared" si="26"/>
        <v>4434.08</v>
      </c>
      <c r="BC145" s="52" t="str">
        <f t="shared" si="27"/>
        <v>INR  Four Thousand Four Hundred &amp; Thirty Four  and Paise Eight Only</v>
      </c>
      <c r="HL145" s="16"/>
      <c r="HM145" s="16"/>
      <c r="HN145" s="16"/>
      <c r="HO145" s="16"/>
      <c r="HP145" s="16"/>
    </row>
    <row r="146" spans="1:224" s="15" customFormat="1" ht="59.25" customHeight="1">
      <c r="A146" s="56">
        <v>134</v>
      </c>
      <c r="B146" s="77" t="s">
        <v>307</v>
      </c>
      <c r="C146" s="90" t="s">
        <v>185</v>
      </c>
      <c r="D146" s="40"/>
      <c r="E146" s="41"/>
      <c r="F146" s="42"/>
      <c r="G146" s="43"/>
      <c r="H146" s="43"/>
      <c r="I146" s="42"/>
      <c r="J146" s="44"/>
      <c r="K146" s="45"/>
      <c r="L146" s="45"/>
      <c r="M146" s="46"/>
      <c r="N146" s="47"/>
      <c r="O146" s="47"/>
      <c r="P146" s="48"/>
      <c r="Q146" s="47"/>
      <c r="R146" s="47"/>
      <c r="S146" s="48"/>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50"/>
      <c r="BB146" s="51"/>
      <c r="BC146" s="52"/>
      <c r="HL146" s="16"/>
      <c r="HM146" s="16"/>
      <c r="HN146" s="16"/>
      <c r="HO146" s="16"/>
      <c r="HP146" s="16"/>
    </row>
    <row r="147" spans="1:224" s="15" customFormat="1" ht="63" customHeight="1">
      <c r="A147" s="56">
        <v>135</v>
      </c>
      <c r="B147" s="77" t="s">
        <v>614</v>
      </c>
      <c r="C147" s="90" t="s">
        <v>186</v>
      </c>
      <c r="D147" s="91">
        <v>92</v>
      </c>
      <c r="E147" s="92" t="s">
        <v>248</v>
      </c>
      <c r="F147" s="93">
        <v>71.27</v>
      </c>
      <c r="G147" s="53"/>
      <c r="H147" s="43"/>
      <c r="I147" s="42" t="s">
        <v>39</v>
      </c>
      <c r="J147" s="44">
        <f t="shared" si="24"/>
        <v>1</v>
      </c>
      <c r="K147" s="45" t="s">
        <v>64</v>
      </c>
      <c r="L147" s="45" t="s">
        <v>7</v>
      </c>
      <c r="M147" s="72"/>
      <c r="N147" s="53"/>
      <c r="O147" s="53"/>
      <c r="P147" s="49"/>
      <c r="Q147" s="53"/>
      <c r="R147" s="53"/>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73">
        <f t="shared" si="25"/>
        <v>6556.84</v>
      </c>
      <c r="BB147" s="74">
        <f t="shared" si="26"/>
        <v>6556.84</v>
      </c>
      <c r="BC147" s="52" t="str">
        <f t="shared" si="27"/>
        <v>INR  Six Thousand Five Hundred &amp; Fifty Six  and Paise Eighty Four Only</v>
      </c>
      <c r="HL147" s="16"/>
      <c r="HM147" s="16"/>
      <c r="HN147" s="16"/>
      <c r="HO147" s="16"/>
      <c r="HP147" s="16"/>
    </row>
    <row r="148" spans="1:224" s="15" customFormat="1" ht="62.25" customHeight="1">
      <c r="A148" s="56">
        <v>136</v>
      </c>
      <c r="B148" s="77" t="s">
        <v>615</v>
      </c>
      <c r="C148" s="90" t="s">
        <v>187</v>
      </c>
      <c r="D148" s="91">
        <v>56</v>
      </c>
      <c r="E148" s="92" t="s">
        <v>248</v>
      </c>
      <c r="F148" s="93">
        <v>111.99</v>
      </c>
      <c r="G148" s="53"/>
      <c r="H148" s="43"/>
      <c r="I148" s="42" t="s">
        <v>39</v>
      </c>
      <c r="J148" s="44">
        <f t="shared" si="24"/>
        <v>1</v>
      </c>
      <c r="K148" s="45" t="s">
        <v>64</v>
      </c>
      <c r="L148" s="45" t="s">
        <v>7</v>
      </c>
      <c r="M148" s="72"/>
      <c r="N148" s="53"/>
      <c r="O148" s="53"/>
      <c r="P148" s="49"/>
      <c r="Q148" s="53"/>
      <c r="R148" s="53"/>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73">
        <f t="shared" si="25"/>
        <v>6271.44</v>
      </c>
      <c r="BB148" s="74">
        <f t="shared" si="26"/>
        <v>6271.44</v>
      </c>
      <c r="BC148" s="52" t="str">
        <f t="shared" si="27"/>
        <v>INR  Six Thousand Two Hundred &amp; Seventy One  and Paise Forty Four Only</v>
      </c>
      <c r="HL148" s="16"/>
      <c r="HM148" s="16"/>
      <c r="HN148" s="16"/>
      <c r="HO148" s="16"/>
      <c r="HP148" s="16"/>
    </row>
    <row r="149" spans="1:224" s="15" customFormat="1" ht="84.75" customHeight="1">
      <c r="A149" s="56">
        <v>137</v>
      </c>
      <c r="B149" s="77" t="s">
        <v>616</v>
      </c>
      <c r="C149" s="90" t="s">
        <v>188</v>
      </c>
      <c r="D149" s="91">
        <v>92</v>
      </c>
      <c r="E149" s="92" t="s">
        <v>248</v>
      </c>
      <c r="F149" s="93">
        <v>78.05</v>
      </c>
      <c r="G149" s="53"/>
      <c r="H149" s="43"/>
      <c r="I149" s="42" t="s">
        <v>39</v>
      </c>
      <c r="J149" s="44">
        <f t="shared" si="24"/>
        <v>1</v>
      </c>
      <c r="K149" s="45" t="s">
        <v>64</v>
      </c>
      <c r="L149" s="45" t="s">
        <v>7</v>
      </c>
      <c r="M149" s="72"/>
      <c r="N149" s="53"/>
      <c r="O149" s="53"/>
      <c r="P149" s="49"/>
      <c r="Q149" s="53"/>
      <c r="R149" s="53"/>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73">
        <f t="shared" si="25"/>
        <v>7180.6</v>
      </c>
      <c r="BB149" s="74">
        <f t="shared" si="26"/>
        <v>7180.6</v>
      </c>
      <c r="BC149" s="52" t="str">
        <f t="shared" si="27"/>
        <v>INR  Seven Thousand One Hundred &amp; Eighty  and Paise Sixty Only</v>
      </c>
      <c r="HL149" s="16"/>
      <c r="HM149" s="16"/>
      <c r="HN149" s="16"/>
      <c r="HO149" s="16"/>
      <c r="HP149" s="16"/>
    </row>
    <row r="150" spans="1:224" s="15" customFormat="1" ht="87" customHeight="1">
      <c r="A150" s="56">
        <v>138</v>
      </c>
      <c r="B150" s="78" t="s">
        <v>617</v>
      </c>
      <c r="C150" s="90" t="s">
        <v>189</v>
      </c>
      <c r="D150" s="91">
        <v>56</v>
      </c>
      <c r="E150" s="92" t="s">
        <v>248</v>
      </c>
      <c r="F150" s="93">
        <v>116.51</v>
      </c>
      <c r="G150" s="53"/>
      <c r="H150" s="43"/>
      <c r="I150" s="42" t="s">
        <v>39</v>
      </c>
      <c r="J150" s="44">
        <f t="shared" si="24"/>
        <v>1</v>
      </c>
      <c r="K150" s="45" t="s">
        <v>64</v>
      </c>
      <c r="L150" s="45" t="s">
        <v>7</v>
      </c>
      <c r="M150" s="72"/>
      <c r="N150" s="53"/>
      <c r="O150" s="53"/>
      <c r="P150" s="49"/>
      <c r="Q150" s="53"/>
      <c r="R150" s="53"/>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73">
        <f t="shared" si="25"/>
        <v>6524.56</v>
      </c>
      <c r="BB150" s="74">
        <f t="shared" si="26"/>
        <v>6524.56</v>
      </c>
      <c r="BC150" s="52" t="str">
        <f t="shared" si="27"/>
        <v>INR  Six Thousand Five Hundred &amp; Twenty Four  and Paise Fifty Six Only</v>
      </c>
      <c r="HL150" s="16"/>
      <c r="HM150" s="16"/>
      <c r="HN150" s="16"/>
      <c r="HO150" s="16"/>
      <c r="HP150" s="16"/>
    </row>
    <row r="151" spans="1:224" s="15" customFormat="1" ht="33.75" customHeight="1">
      <c r="A151" s="56">
        <v>139</v>
      </c>
      <c r="B151" s="79" t="s">
        <v>308</v>
      </c>
      <c r="C151" s="90" t="s">
        <v>190</v>
      </c>
      <c r="D151" s="91">
        <v>20</v>
      </c>
      <c r="E151" s="92" t="s">
        <v>248</v>
      </c>
      <c r="F151" s="93">
        <v>1883.45</v>
      </c>
      <c r="G151" s="53"/>
      <c r="H151" s="43"/>
      <c r="I151" s="42" t="s">
        <v>39</v>
      </c>
      <c r="J151" s="44">
        <f>IF(I151="Less(-)",-1,1)</f>
        <v>1</v>
      </c>
      <c r="K151" s="45" t="s">
        <v>64</v>
      </c>
      <c r="L151" s="45" t="s">
        <v>7</v>
      </c>
      <c r="M151" s="72"/>
      <c r="N151" s="53"/>
      <c r="O151" s="53"/>
      <c r="P151" s="49"/>
      <c r="Q151" s="53"/>
      <c r="R151" s="53"/>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73">
        <f>total_amount_ba($B$2,$D$2,D151,F151,J151,K151,M151)</f>
        <v>37669</v>
      </c>
      <c r="BB151" s="74">
        <f>BA151+SUM(N151:AZ151)</f>
        <v>37669</v>
      </c>
      <c r="BC151" s="52" t="str">
        <f>SpellNumber(L151,BB151)</f>
        <v>INR  Thirty Seven Thousand Six Hundred &amp; Sixty Nine  Only</v>
      </c>
      <c r="HL151" s="16">
        <v>1</v>
      </c>
      <c r="HM151" s="16" t="s">
        <v>35</v>
      </c>
      <c r="HN151" s="16" t="s">
        <v>36</v>
      </c>
      <c r="HO151" s="16">
        <v>10</v>
      </c>
      <c r="HP151" s="16" t="s">
        <v>37</v>
      </c>
    </row>
    <row r="152" spans="1:224" s="15" customFormat="1" ht="69" customHeight="1">
      <c r="A152" s="56">
        <v>140</v>
      </c>
      <c r="B152" s="80" t="s">
        <v>309</v>
      </c>
      <c r="C152" s="90" t="s">
        <v>191</v>
      </c>
      <c r="D152" s="91">
        <v>900</v>
      </c>
      <c r="E152" s="92" t="s">
        <v>247</v>
      </c>
      <c r="F152" s="93">
        <v>99.55</v>
      </c>
      <c r="G152" s="53"/>
      <c r="H152" s="43"/>
      <c r="I152" s="42" t="s">
        <v>39</v>
      </c>
      <c r="J152" s="44">
        <f aca="true" t="shared" si="28" ref="J152:J163">IF(I152="Less(-)",-1,1)</f>
        <v>1</v>
      </c>
      <c r="K152" s="45" t="s">
        <v>64</v>
      </c>
      <c r="L152" s="45" t="s">
        <v>7</v>
      </c>
      <c r="M152" s="72"/>
      <c r="N152" s="53"/>
      <c r="O152" s="53"/>
      <c r="P152" s="49"/>
      <c r="Q152" s="53"/>
      <c r="R152" s="53"/>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73">
        <f aca="true" t="shared" si="29" ref="BA152:BA159">total_amount_ba($B$2,$D$2,D152,F152,J152,K152,M152)</f>
        <v>89595</v>
      </c>
      <c r="BB152" s="74">
        <f aca="true" t="shared" si="30" ref="BB152:BB163">BA152+SUM(N152:AZ152)</f>
        <v>89595</v>
      </c>
      <c r="BC152" s="52" t="str">
        <f aca="true" t="shared" si="31" ref="BC152:BC163">SpellNumber(L152,BB152)</f>
        <v>INR  Eighty Nine Thousand Five Hundred &amp; Ninety Five  Only</v>
      </c>
      <c r="HL152" s="16"/>
      <c r="HM152" s="16"/>
      <c r="HN152" s="16"/>
      <c r="HO152" s="16"/>
      <c r="HP152" s="16"/>
    </row>
    <row r="153" spans="1:224" s="15" customFormat="1" ht="153" customHeight="1">
      <c r="A153" s="56">
        <v>141</v>
      </c>
      <c r="B153" s="88" t="s">
        <v>310</v>
      </c>
      <c r="C153" s="90" t="s">
        <v>192</v>
      </c>
      <c r="D153" s="91">
        <v>900</v>
      </c>
      <c r="E153" s="92" t="s">
        <v>406</v>
      </c>
      <c r="F153" s="93">
        <v>124.43</v>
      </c>
      <c r="G153" s="53"/>
      <c r="H153" s="43"/>
      <c r="I153" s="42" t="s">
        <v>39</v>
      </c>
      <c r="J153" s="44">
        <f t="shared" si="28"/>
        <v>1</v>
      </c>
      <c r="K153" s="45" t="s">
        <v>64</v>
      </c>
      <c r="L153" s="45" t="s">
        <v>7</v>
      </c>
      <c r="M153" s="72"/>
      <c r="N153" s="53"/>
      <c r="O153" s="53"/>
      <c r="P153" s="49"/>
      <c r="Q153" s="53"/>
      <c r="R153" s="53"/>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73">
        <f t="shared" si="29"/>
        <v>111987</v>
      </c>
      <c r="BB153" s="74">
        <f t="shared" si="30"/>
        <v>111987</v>
      </c>
      <c r="BC153" s="52" t="str">
        <f t="shared" si="31"/>
        <v>INR  One Lakh Eleven Thousand Nine Hundred &amp; Eighty Seven  Only</v>
      </c>
      <c r="HL153" s="16"/>
      <c r="HM153" s="16"/>
      <c r="HN153" s="16"/>
      <c r="HO153" s="16"/>
      <c r="HP153" s="16"/>
    </row>
    <row r="154" spans="1:224" s="15" customFormat="1" ht="205.5" customHeight="1">
      <c r="A154" s="56">
        <v>142</v>
      </c>
      <c r="B154" s="79" t="s">
        <v>618</v>
      </c>
      <c r="C154" s="90" t="s">
        <v>193</v>
      </c>
      <c r="D154" s="91">
        <v>170</v>
      </c>
      <c r="E154" s="92" t="s">
        <v>409</v>
      </c>
      <c r="F154" s="93">
        <v>330.31</v>
      </c>
      <c r="G154" s="53"/>
      <c r="H154" s="43"/>
      <c r="I154" s="42" t="s">
        <v>39</v>
      </c>
      <c r="J154" s="44">
        <f t="shared" si="28"/>
        <v>1</v>
      </c>
      <c r="K154" s="45" t="s">
        <v>64</v>
      </c>
      <c r="L154" s="45" t="s">
        <v>7</v>
      </c>
      <c r="M154" s="72"/>
      <c r="N154" s="53"/>
      <c r="O154" s="53"/>
      <c r="P154" s="49"/>
      <c r="Q154" s="53"/>
      <c r="R154" s="53"/>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73">
        <f t="shared" si="29"/>
        <v>56152.7</v>
      </c>
      <c r="BB154" s="74">
        <f t="shared" si="30"/>
        <v>56152.7</v>
      </c>
      <c r="BC154" s="52" t="str">
        <f t="shared" si="31"/>
        <v>INR  Fifty Six Thousand One Hundred &amp; Fifty Two  and Paise Seventy Only</v>
      </c>
      <c r="HL154" s="16"/>
      <c r="HM154" s="16"/>
      <c r="HN154" s="16"/>
      <c r="HO154" s="16"/>
      <c r="HP154" s="16"/>
    </row>
    <row r="155" spans="1:224" s="15" customFormat="1" ht="205.5" customHeight="1">
      <c r="A155" s="56">
        <v>143</v>
      </c>
      <c r="B155" s="86" t="s">
        <v>619</v>
      </c>
      <c r="C155" s="90" t="s">
        <v>194</v>
      </c>
      <c r="D155" s="91">
        <v>220</v>
      </c>
      <c r="E155" s="92" t="s">
        <v>410</v>
      </c>
      <c r="F155" s="93">
        <v>266.96</v>
      </c>
      <c r="G155" s="53"/>
      <c r="H155" s="43"/>
      <c r="I155" s="42" t="s">
        <v>39</v>
      </c>
      <c r="J155" s="44">
        <f t="shared" si="28"/>
        <v>1</v>
      </c>
      <c r="K155" s="45" t="s">
        <v>64</v>
      </c>
      <c r="L155" s="45" t="s">
        <v>7</v>
      </c>
      <c r="M155" s="72"/>
      <c r="N155" s="53"/>
      <c r="O155" s="53"/>
      <c r="P155" s="49"/>
      <c r="Q155" s="53"/>
      <c r="R155" s="53"/>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73">
        <f t="shared" si="29"/>
        <v>58731.2</v>
      </c>
      <c r="BB155" s="74">
        <f t="shared" si="30"/>
        <v>58731.2</v>
      </c>
      <c r="BC155" s="52" t="str">
        <f t="shared" si="31"/>
        <v>INR  Fifty Eight Thousand Seven Hundred &amp; Thirty One  and Paise Twenty Only</v>
      </c>
      <c r="HL155" s="16"/>
      <c r="HM155" s="16"/>
      <c r="HN155" s="16"/>
      <c r="HO155" s="16"/>
      <c r="HP155" s="16"/>
    </row>
    <row r="156" spans="1:224" s="15" customFormat="1" ht="219" customHeight="1">
      <c r="A156" s="56">
        <v>144</v>
      </c>
      <c r="B156" s="79" t="s">
        <v>620</v>
      </c>
      <c r="C156" s="90" t="s">
        <v>195</v>
      </c>
      <c r="D156" s="91">
        <v>350</v>
      </c>
      <c r="E156" s="92" t="s">
        <v>409</v>
      </c>
      <c r="F156" s="93">
        <v>200.22</v>
      </c>
      <c r="G156" s="53"/>
      <c r="H156" s="43"/>
      <c r="I156" s="42" t="s">
        <v>39</v>
      </c>
      <c r="J156" s="44">
        <f t="shared" si="28"/>
        <v>1</v>
      </c>
      <c r="K156" s="45" t="s">
        <v>64</v>
      </c>
      <c r="L156" s="45" t="s">
        <v>7</v>
      </c>
      <c r="M156" s="72"/>
      <c r="N156" s="53"/>
      <c r="O156" s="53"/>
      <c r="P156" s="49"/>
      <c r="Q156" s="53"/>
      <c r="R156" s="53"/>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73">
        <f t="shared" si="29"/>
        <v>70077</v>
      </c>
      <c r="BB156" s="74">
        <f t="shared" si="30"/>
        <v>70077</v>
      </c>
      <c r="BC156" s="52" t="str">
        <f t="shared" si="31"/>
        <v>INR  Seventy Thousand  &amp;Seventy Seven  Only</v>
      </c>
      <c r="HL156" s="16"/>
      <c r="HM156" s="16"/>
      <c r="HN156" s="16"/>
      <c r="HO156" s="16"/>
      <c r="HP156" s="16"/>
    </row>
    <row r="157" spans="1:224" s="15" customFormat="1" ht="222" customHeight="1">
      <c r="A157" s="56">
        <v>145</v>
      </c>
      <c r="B157" s="79" t="s">
        <v>621</v>
      </c>
      <c r="C157" s="90" t="s">
        <v>196</v>
      </c>
      <c r="D157" s="91">
        <v>330</v>
      </c>
      <c r="E157" s="92" t="s">
        <v>409</v>
      </c>
      <c r="F157" s="93">
        <v>154.97</v>
      </c>
      <c r="G157" s="53"/>
      <c r="H157" s="43"/>
      <c r="I157" s="42" t="s">
        <v>39</v>
      </c>
      <c r="J157" s="44">
        <f t="shared" si="28"/>
        <v>1</v>
      </c>
      <c r="K157" s="45" t="s">
        <v>64</v>
      </c>
      <c r="L157" s="45" t="s">
        <v>7</v>
      </c>
      <c r="M157" s="72"/>
      <c r="N157" s="53"/>
      <c r="O157" s="53"/>
      <c r="P157" s="49"/>
      <c r="Q157" s="53"/>
      <c r="R157" s="53"/>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73">
        <f t="shared" si="29"/>
        <v>51140.1</v>
      </c>
      <c r="BB157" s="74">
        <f t="shared" si="30"/>
        <v>51140.1</v>
      </c>
      <c r="BC157" s="52" t="str">
        <f t="shared" si="31"/>
        <v>INR  Fifty One Thousand One Hundred &amp; Forty  and Paise Ten Only</v>
      </c>
      <c r="HL157" s="16"/>
      <c r="HM157" s="16"/>
      <c r="HN157" s="16"/>
      <c r="HO157" s="16"/>
      <c r="HP157" s="16"/>
    </row>
    <row r="158" spans="1:224" s="15" customFormat="1" ht="207" customHeight="1">
      <c r="A158" s="56">
        <v>146</v>
      </c>
      <c r="B158" s="79" t="s">
        <v>622</v>
      </c>
      <c r="C158" s="90" t="s">
        <v>197</v>
      </c>
      <c r="D158" s="91">
        <v>270</v>
      </c>
      <c r="E158" s="92" t="s">
        <v>409</v>
      </c>
      <c r="F158" s="93">
        <v>178.73</v>
      </c>
      <c r="G158" s="53"/>
      <c r="H158" s="43"/>
      <c r="I158" s="42" t="s">
        <v>39</v>
      </c>
      <c r="J158" s="44">
        <f t="shared" si="28"/>
        <v>1</v>
      </c>
      <c r="K158" s="45" t="s">
        <v>64</v>
      </c>
      <c r="L158" s="45" t="s">
        <v>7</v>
      </c>
      <c r="M158" s="72"/>
      <c r="N158" s="53"/>
      <c r="O158" s="53"/>
      <c r="P158" s="49"/>
      <c r="Q158" s="53"/>
      <c r="R158" s="53"/>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73">
        <f t="shared" si="29"/>
        <v>48257.1</v>
      </c>
      <c r="BB158" s="74">
        <f t="shared" si="30"/>
        <v>48257.1</v>
      </c>
      <c r="BC158" s="52" t="str">
        <f t="shared" si="31"/>
        <v>INR  Forty Eight Thousand Two Hundred &amp; Fifty Seven  and Paise Ten Only</v>
      </c>
      <c r="HL158" s="16"/>
      <c r="HM158" s="16"/>
      <c r="HN158" s="16"/>
      <c r="HO158" s="16"/>
      <c r="HP158" s="16"/>
    </row>
    <row r="159" spans="1:224" s="15" customFormat="1" ht="210" customHeight="1">
      <c r="A159" s="56">
        <v>147</v>
      </c>
      <c r="B159" s="79" t="s">
        <v>623</v>
      </c>
      <c r="C159" s="90" t="s">
        <v>198</v>
      </c>
      <c r="D159" s="91">
        <v>80</v>
      </c>
      <c r="E159" s="92" t="s">
        <v>409</v>
      </c>
      <c r="F159" s="93">
        <v>231.9</v>
      </c>
      <c r="G159" s="53"/>
      <c r="H159" s="43"/>
      <c r="I159" s="42" t="s">
        <v>39</v>
      </c>
      <c r="J159" s="44">
        <f t="shared" si="28"/>
        <v>1</v>
      </c>
      <c r="K159" s="45" t="s">
        <v>64</v>
      </c>
      <c r="L159" s="45" t="s">
        <v>7</v>
      </c>
      <c r="M159" s="72"/>
      <c r="N159" s="53"/>
      <c r="O159" s="53"/>
      <c r="P159" s="49"/>
      <c r="Q159" s="53"/>
      <c r="R159" s="53"/>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73">
        <f t="shared" si="29"/>
        <v>18552</v>
      </c>
      <c r="BB159" s="74">
        <f t="shared" si="30"/>
        <v>18552</v>
      </c>
      <c r="BC159" s="52" t="str">
        <f t="shared" si="31"/>
        <v>INR  Eighteen Thousand Five Hundred &amp; Fifty Two  Only</v>
      </c>
      <c r="HL159" s="16"/>
      <c r="HM159" s="16"/>
      <c r="HN159" s="16"/>
      <c r="HO159" s="16"/>
      <c r="HP159" s="16"/>
    </row>
    <row r="160" spans="1:224" s="15" customFormat="1" ht="66.75" customHeight="1">
      <c r="A160" s="56">
        <v>148</v>
      </c>
      <c r="B160" s="79" t="s">
        <v>624</v>
      </c>
      <c r="C160" s="90" t="s">
        <v>199</v>
      </c>
      <c r="D160" s="91">
        <v>13</v>
      </c>
      <c r="E160" s="92" t="s">
        <v>248</v>
      </c>
      <c r="F160" s="93">
        <v>1861.96</v>
      </c>
      <c r="G160" s="53"/>
      <c r="H160" s="43"/>
      <c r="I160" s="42" t="s">
        <v>39</v>
      </c>
      <c r="J160" s="44">
        <f t="shared" si="28"/>
        <v>1</v>
      </c>
      <c r="K160" s="45" t="s">
        <v>64</v>
      </c>
      <c r="L160" s="45" t="s">
        <v>7</v>
      </c>
      <c r="M160" s="72"/>
      <c r="N160" s="53"/>
      <c r="O160" s="53"/>
      <c r="P160" s="49"/>
      <c r="Q160" s="53"/>
      <c r="R160" s="53"/>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73">
        <f aca="true" t="shared" si="32" ref="BA160:BA175">total_amount_ba($B$2,$D$2,D160,F160,J160,K160,M160)</f>
        <v>24205.48</v>
      </c>
      <c r="BB160" s="74">
        <f t="shared" si="30"/>
        <v>24205.48</v>
      </c>
      <c r="BC160" s="52" t="str">
        <f t="shared" si="31"/>
        <v>INR  Twenty Four Thousand Two Hundred &amp; Five  and Paise Forty Eight Only</v>
      </c>
      <c r="HL160" s="16"/>
      <c r="HM160" s="16"/>
      <c r="HN160" s="16"/>
      <c r="HO160" s="16"/>
      <c r="HP160" s="16"/>
    </row>
    <row r="161" spans="1:224" s="15" customFormat="1" ht="61.5" customHeight="1">
      <c r="A161" s="56">
        <v>149</v>
      </c>
      <c r="B161" s="86" t="s">
        <v>625</v>
      </c>
      <c r="C161" s="90" t="s">
        <v>200</v>
      </c>
      <c r="D161" s="91">
        <v>18</v>
      </c>
      <c r="E161" s="92" t="s">
        <v>248</v>
      </c>
      <c r="F161" s="93">
        <v>1423.05</v>
      </c>
      <c r="G161" s="53"/>
      <c r="H161" s="43"/>
      <c r="I161" s="42" t="s">
        <v>39</v>
      </c>
      <c r="J161" s="44">
        <f t="shared" si="28"/>
        <v>1</v>
      </c>
      <c r="K161" s="45" t="s">
        <v>64</v>
      </c>
      <c r="L161" s="45" t="s">
        <v>7</v>
      </c>
      <c r="M161" s="72"/>
      <c r="N161" s="53"/>
      <c r="O161" s="53"/>
      <c r="P161" s="49"/>
      <c r="Q161" s="53"/>
      <c r="R161" s="53"/>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73">
        <f t="shared" si="32"/>
        <v>25614.9</v>
      </c>
      <c r="BB161" s="74">
        <f t="shared" si="30"/>
        <v>25614.9</v>
      </c>
      <c r="BC161" s="52" t="str">
        <f t="shared" si="31"/>
        <v>INR  Twenty Five Thousand Six Hundred &amp; Fourteen  and Paise Ninety Only</v>
      </c>
      <c r="HL161" s="16"/>
      <c r="HM161" s="16"/>
      <c r="HN161" s="16"/>
      <c r="HO161" s="16"/>
      <c r="HP161" s="16"/>
    </row>
    <row r="162" spans="1:224" s="15" customFormat="1" ht="61.5" customHeight="1">
      <c r="A162" s="56">
        <v>150</v>
      </c>
      <c r="B162" s="79" t="s">
        <v>626</v>
      </c>
      <c r="C162" s="90" t="s">
        <v>201</v>
      </c>
      <c r="D162" s="91">
        <v>31</v>
      </c>
      <c r="E162" s="92" t="s">
        <v>248</v>
      </c>
      <c r="F162" s="93">
        <v>1031.65</v>
      </c>
      <c r="G162" s="53"/>
      <c r="H162" s="43"/>
      <c r="I162" s="42" t="s">
        <v>39</v>
      </c>
      <c r="J162" s="44">
        <f t="shared" si="28"/>
        <v>1</v>
      </c>
      <c r="K162" s="45" t="s">
        <v>64</v>
      </c>
      <c r="L162" s="45" t="s">
        <v>7</v>
      </c>
      <c r="M162" s="72"/>
      <c r="N162" s="53"/>
      <c r="O162" s="53"/>
      <c r="P162" s="49"/>
      <c r="Q162" s="53"/>
      <c r="R162" s="53"/>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73">
        <f>total_amount_ba($B$2,$D$2,D162,F162,J162,K162,M162)</f>
        <v>31981.15</v>
      </c>
      <c r="BB162" s="74">
        <f t="shared" si="30"/>
        <v>31981.15</v>
      </c>
      <c r="BC162" s="52" t="str">
        <f t="shared" si="31"/>
        <v>INR  Thirty One Thousand Nine Hundred &amp; Eighty One  and Paise Fifteen Only</v>
      </c>
      <c r="HL162" s="16"/>
      <c r="HM162" s="16"/>
      <c r="HN162" s="16"/>
      <c r="HO162" s="16"/>
      <c r="HP162" s="16"/>
    </row>
    <row r="163" spans="1:224" s="15" customFormat="1" ht="61.5" customHeight="1">
      <c r="A163" s="56">
        <v>151</v>
      </c>
      <c r="B163" s="79" t="s">
        <v>627</v>
      </c>
      <c r="C163" s="90" t="s">
        <v>202</v>
      </c>
      <c r="D163" s="91">
        <v>29</v>
      </c>
      <c r="E163" s="92" t="s">
        <v>248</v>
      </c>
      <c r="F163" s="93">
        <v>743.2</v>
      </c>
      <c r="G163" s="53"/>
      <c r="H163" s="43"/>
      <c r="I163" s="42" t="s">
        <v>39</v>
      </c>
      <c r="J163" s="44">
        <f t="shared" si="28"/>
        <v>1</v>
      </c>
      <c r="K163" s="45" t="s">
        <v>64</v>
      </c>
      <c r="L163" s="45" t="s">
        <v>7</v>
      </c>
      <c r="M163" s="72"/>
      <c r="N163" s="53"/>
      <c r="O163" s="53"/>
      <c r="P163" s="49"/>
      <c r="Q163" s="53"/>
      <c r="R163" s="53"/>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73">
        <f t="shared" si="32"/>
        <v>21552.8</v>
      </c>
      <c r="BB163" s="74">
        <f t="shared" si="30"/>
        <v>21552.8</v>
      </c>
      <c r="BC163" s="52" t="str">
        <f t="shared" si="31"/>
        <v>INR  Twenty One Thousand Five Hundred &amp; Fifty Two  and Paise Eighty Only</v>
      </c>
      <c r="HL163" s="16"/>
      <c r="HM163" s="16"/>
      <c r="HN163" s="16"/>
      <c r="HO163" s="16"/>
      <c r="HP163" s="16"/>
    </row>
    <row r="164" spans="1:224" s="15" customFormat="1" ht="67.5" customHeight="1">
      <c r="A164" s="56">
        <v>152</v>
      </c>
      <c r="B164" s="79" t="s">
        <v>677</v>
      </c>
      <c r="C164" s="90" t="s">
        <v>203</v>
      </c>
      <c r="D164" s="91">
        <v>24</v>
      </c>
      <c r="E164" s="92" t="s">
        <v>248</v>
      </c>
      <c r="F164" s="93">
        <v>3511.24</v>
      </c>
      <c r="G164" s="53"/>
      <c r="H164" s="43"/>
      <c r="I164" s="42" t="s">
        <v>39</v>
      </c>
      <c r="J164" s="44">
        <f>IF(I164="Less(-)",-1,1)</f>
        <v>1</v>
      </c>
      <c r="K164" s="45" t="s">
        <v>64</v>
      </c>
      <c r="L164" s="45" t="s">
        <v>7</v>
      </c>
      <c r="M164" s="72"/>
      <c r="N164" s="53"/>
      <c r="O164" s="53"/>
      <c r="P164" s="49"/>
      <c r="Q164" s="53"/>
      <c r="R164" s="53"/>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73">
        <f>total_amount_ba($B$2,$D$2,D164,F164,J164,K164,M164)</f>
        <v>84269.76</v>
      </c>
      <c r="BB164" s="74">
        <f>BA164+SUM(N164:AZ164)</f>
        <v>84269.76</v>
      </c>
      <c r="BC164" s="52" t="str">
        <f>SpellNumber(L164,BB164)</f>
        <v>INR  Eighty Four Thousand Two Hundred &amp; Sixty Nine  and Paise Seventy Six Only</v>
      </c>
      <c r="HL164" s="16"/>
      <c r="HM164" s="16"/>
      <c r="HN164" s="16"/>
      <c r="HO164" s="16"/>
      <c r="HP164" s="16"/>
    </row>
    <row r="165" spans="1:224" s="15" customFormat="1" ht="64.5" customHeight="1">
      <c r="A165" s="56">
        <v>153</v>
      </c>
      <c r="B165" s="87" t="s">
        <v>678</v>
      </c>
      <c r="C165" s="90" t="s">
        <v>204</v>
      </c>
      <c r="D165" s="91">
        <v>4</v>
      </c>
      <c r="E165" s="92" t="s">
        <v>248</v>
      </c>
      <c r="F165" s="93">
        <v>1824.63</v>
      </c>
      <c r="G165" s="53"/>
      <c r="H165" s="43"/>
      <c r="I165" s="42" t="s">
        <v>39</v>
      </c>
      <c r="J165" s="44">
        <f aca="true" t="shared" si="33" ref="J165:J175">IF(I165="Less(-)",-1,1)</f>
        <v>1</v>
      </c>
      <c r="K165" s="45" t="s">
        <v>64</v>
      </c>
      <c r="L165" s="45" t="s">
        <v>7</v>
      </c>
      <c r="M165" s="72"/>
      <c r="N165" s="53"/>
      <c r="O165" s="53"/>
      <c r="P165" s="49"/>
      <c r="Q165" s="53"/>
      <c r="R165" s="53"/>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73">
        <f t="shared" si="32"/>
        <v>7298.52</v>
      </c>
      <c r="BB165" s="74">
        <f aca="true" t="shared" si="34" ref="BB165:BB175">BA165+SUM(N165:AZ165)</f>
        <v>7298.52</v>
      </c>
      <c r="BC165" s="52" t="str">
        <f aca="true" t="shared" si="35" ref="BC165:BC175">SpellNumber(L165,BB165)</f>
        <v>INR  Seven Thousand Two Hundred &amp; Ninety Eight  and Paise Fifty Two Only</v>
      </c>
      <c r="HL165" s="16"/>
      <c r="HM165" s="16"/>
      <c r="HN165" s="16"/>
      <c r="HO165" s="16"/>
      <c r="HP165" s="16"/>
    </row>
    <row r="166" spans="1:224" s="15" customFormat="1" ht="59.25" customHeight="1">
      <c r="A166" s="56">
        <v>154</v>
      </c>
      <c r="B166" s="88" t="s">
        <v>311</v>
      </c>
      <c r="C166" s="90" t="s">
        <v>205</v>
      </c>
      <c r="D166" s="91">
        <v>26</v>
      </c>
      <c r="E166" s="92" t="s">
        <v>248</v>
      </c>
      <c r="F166" s="93">
        <v>548.63</v>
      </c>
      <c r="G166" s="53"/>
      <c r="H166" s="43"/>
      <c r="I166" s="42" t="s">
        <v>39</v>
      </c>
      <c r="J166" s="44">
        <f>IF(I166="Less(-)",-1,1)</f>
        <v>1</v>
      </c>
      <c r="K166" s="45" t="s">
        <v>64</v>
      </c>
      <c r="L166" s="45" t="s">
        <v>7</v>
      </c>
      <c r="M166" s="72"/>
      <c r="N166" s="53"/>
      <c r="O166" s="53"/>
      <c r="P166" s="49"/>
      <c r="Q166" s="53"/>
      <c r="R166" s="53"/>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73">
        <f>total_amount_ba($B$2,$D$2,D166,F166,J166,K166,M166)</f>
        <v>14264.38</v>
      </c>
      <c r="BB166" s="74">
        <f>BA166+SUM(N166:AZ166)</f>
        <v>14264.38</v>
      </c>
      <c r="BC166" s="52" t="str">
        <f>SpellNumber(L166,BB166)</f>
        <v>INR  Fourteen Thousand Two Hundred &amp; Sixty Four  and Paise Thirty Eight Only</v>
      </c>
      <c r="HL166" s="16"/>
      <c r="HM166" s="16"/>
      <c r="HN166" s="16"/>
      <c r="HO166" s="16"/>
      <c r="HP166" s="16"/>
    </row>
    <row r="167" spans="1:224" s="15" customFormat="1" ht="57" customHeight="1">
      <c r="A167" s="56">
        <v>155</v>
      </c>
      <c r="B167" s="80" t="s">
        <v>312</v>
      </c>
      <c r="C167" s="90" t="s">
        <v>206</v>
      </c>
      <c r="D167" s="91">
        <v>28</v>
      </c>
      <c r="E167" s="92" t="s">
        <v>248</v>
      </c>
      <c r="F167" s="93">
        <v>1148.17</v>
      </c>
      <c r="G167" s="53"/>
      <c r="H167" s="43"/>
      <c r="I167" s="42" t="s">
        <v>39</v>
      </c>
      <c r="J167" s="44">
        <f t="shared" si="33"/>
        <v>1</v>
      </c>
      <c r="K167" s="45" t="s">
        <v>64</v>
      </c>
      <c r="L167" s="45" t="s">
        <v>7</v>
      </c>
      <c r="M167" s="72"/>
      <c r="N167" s="53"/>
      <c r="O167" s="53"/>
      <c r="P167" s="49"/>
      <c r="Q167" s="53"/>
      <c r="R167" s="53"/>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73">
        <f t="shared" si="32"/>
        <v>32148.76</v>
      </c>
      <c r="BB167" s="74">
        <f t="shared" si="34"/>
        <v>32148.76</v>
      </c>
      <c r="BC167" s="52" t="str">
        <f t="shared" si="35"/>
        <v>INR  Thirty Two Thousand One Hundred &amp; Forty Eight  and Paise Seventy Six Only</v>
      </c>
      <c r="HL167" s="16"/>
      <c r="HM167" s="16"/>
      <c r="HN167" s="16"/>
      <c r="HO167" s="16"/>
      <c r="HP167" s="16"/>
    </row>
    <row r="168" spans="1:224" s="15" customFormat="1" ht="129.75" customHeight="1">
      <c r="A168" s="56">
        <v>156</v>
      </c>
      <c r="B168" s="79" t="s">
        <v>679</v>
      </c>
      <c r="C168" s="90" t="s">
        <v>207</v>
      </c>
      <c r="D168" s="91">
        <v>27</v>
      </c>
      <c r="E168" s="92" t="s">
        <v>248</v>
      </c>
      <c r="F168" s="93">
        <v>2238.64</v>
      </c>
      <c r="G168" s="53"/>
      <c r="H168" s="43"/>
      <c r="I168" s="42" t="s">
        <v>39</v>
      </c>
      <c r="J168" s="44">
        <f t="shared" si="33"/>
        <v>1</v>
      </c>
      <c r="K168" s="45" t="s">
        <v>64</v>
      </c>
      <c r="L168" s="45" t="s">
        <v>7</v>
      </c>
      <c r="M168" s="72"/>
      <c r="N168" s="53"/>
      <c r="O168" s="53"/>
      <c r="P168" s="49"/>
      <c r="Q168" s="53"/>
      <c r="R168" s="53"/>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73">
        <f t="shared" si="32"/>
        <v>60443.28</v>
      </c>
      <c r="BB168" s="74">
        <f t="shared" si="34"/>
        <v>60443.28</v>
      </c>
      <c r="BC168" s="52" t="str">
        <f t="shared" si="35"/>
        <v>INR  Sixty Thousand Four Hundred &amp; Forty Three  and Paise Twenty Eight Only</v>
      </c>
      <c r="HL168" s="16"/>
      <c r="HM168" s="16"/>
      <c r="HN168" s="16"/>
      <c r="HO168" s="16"/>
      <c r="HP168" s="16"/>
    </row>
    <row r="169" spans="1:224" s="15" customFormat="1" ht="36" customHeight="1">
      <c r="A169" s="56">
        <v>157</v>
      </c>
      <c r="B169" s="79" t="s">
        <v>313</v>
      </c>
      <c r="C169" s="90" t="s">
        <v>208</v>
      </c>
      <c r="D169" s="91">
        <v>27</v>
      </c>
      <c r="E169" s="92" t="s">
        <v>248</v>
      </c>
      <c r="F169" s="93">
        <v>1693.41</v>
      </c>
      <c r="G169" s="53"/>
      <c r="H169" s="43"/>
      <c r="I169" s="42" t="s">
        <v>39</v>
      </c>
      <c r="J169" s="44">
        <f t="shared" si="33"/>
        <v>1</v>
      </c>
      <c r="K169" s="45" t="s">
        <v>64</v>
      </c>
      <c r="L169" s="45" t="s">
        <v>7</v>
      </c>
      <c r="M169" s="72"/>
      <c r="N169" s="53"/>
      <c r="O169" s="53"/>
      <c r="P169" s="49"/>
      <c r="Q169" s="53"/>
      <c r="R169" s="53"/>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73">
        <f>total_amount_ba($B$2,$D$2,D169,F169,J169,K169,M169)</f>
        <v>45722.07</v>
      </c>
      <c r="BB169" s="74">
        <f t="shared" si="34"/>
        <v>45722.07</v>
      </c>
      <c r="BC169" s="52" t="str">
        <f t="shared" si="35"/>
        <v>INR  Forty Five Thousand Seven Hundred &amp; Twenty Two  and Paise Seven Only</v>
      </c>
      <c r="HL169" s="16"/>
      <c r="HM169" s="16"/>
      <c r="HN169" s="16"/>
      <c r="HO169" s="16"/>
      <c r="HP169" s="16"/>
    </row>
    <row r="170" spans="1:224" s="15" customFormat="1" ht="63" customHeight="1">
      <c r="A170" s="56">
        <v>158</v>
      </c>
      <c r="B170" s="79" t="s">
        <v>680</v>
      </c>
      <c r="C170" s="90" t="s">
        <v>209</v>
      </c>
      <c r="D170" s="91">
        <v>14</v>
      </c>
      <c r="E170" s="92" t="s">
        <v>248</v>
      </c>
      <c r="F170" s="93">
        <v>1068.98</v>
      </c>
      <c r="G170" s="53"/>
      <c r="H170" s="43"/>
      <c r="I170" s="42" t="s">
        <v>39</v>
      </c>
      <c r="J170" s="44">
        <f t="shared" si="33"/>
        <v>1</v>
      </c>
      <c r="K170" s="45" t="s">
        <v>64</v>
      </c>
      <c r="L170" s="45" t="s">
        <v>7</v>
      </c>
      <c r="M170" s="72"/>
      <c r="N170" s="53"/>
      <c r="O170" s="53"/>
      <c r="P170" s="49"/>
      <c r="Q170" s="53"/>
      <c r="R170" s="53"/>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73">
        <f t="shared" si="32"/>
        <v>14965.72</v>
      </c>
      <c r="BB170" s="74">
        <f t="shared" si="34"/>
        <v>14965.72</v>
      </c>
      <c r="BC170" s="52" t="str">
        <f t="shared" si="35"/>
        <v>INR  Fourteen Thousand Nine Hundred &amp; Sixty Five  and Paise Seventy Two Only</v>
      </c>
      <c r="HL170" s="16"/>
      <c r="HM170" s="16"/>
      <c r="HN170" s="16"/>
      <c r="HO170" s="16"/>
      <c r="HP170" s="16"/>
    </row>
    <row r="171" spans="1:224" s="15" customFormat="1" ht="36" customHeight="1">
      <c r="A171" s="56">
        <v>159</v>
      </c>
      <c r="B171" s="79" t="s">
        <v>314</v>
      </c>
      <c r="C171" s="90" t="s">
        <v>210</v>
      </c>
      <c r="D171" s="91">
        <v>13</v>
      </c>
      <c r="E171" s="92" t="s">
        <v>248</v>
      </c>
      <c r="F171" s="93">
        <v>1280.52</v>
      </c>
      <c r="G171" s="53"/>
      <c r="H171" s="43"/>
      <c r="I171" s="42" t="s">
        <v>39</v>
      </c>
      <c r="J171" s="44">
        <f t="shared" si="33"/>
        <v>1</v>
      </c>
      <c r="K171" s="45" t="s">
        <v>64</v>
      </c>
      <c r="L171" s="45" t="s">
        <v>7</v>
      </c>
      <c r="M171" s="72"/>
      <c r="N171" s="53"/>
      <c r="O171" s="53"/>
      <c r="P171" s="49"/>
      <c r="Q171" s="53"/>
      <c r="R171" s="53"/>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73">
        <f t="shared" si="32"/>
        <v>16646.76</v>
      </c>
      <c r="BB171" s="74">
        <f t="shared" si="34"/>
        <v>16646.76</v>
      </c>
      <c r="BC171" s="52" t="str">
        <f t="shared" si="35"/>
        <v>INR  Sixteen Thousand Six Hundred &amp; Forty Six  and Paise Seventy Six Only</v>
      </c>
      <c r="HL171" s="16"/>
      <c r="HM171" s="16"/>
      <c r="HN171" s="16"/>
      <c r="HO171" s="16"/>
      <c r="HP171" s="16"/>
    </row>
    <row r="172" spans="1:224" s="15" customFormat="1" ht="35.25" customHeight="1">
      <c r="A172" s="56">
        <v>160</v>
      </c>
      <c r="B172" s="79" t="s">
        <v>315</v>
      </c>
      <c r="C172" s="90" t="s">
        <v>211</v>
      </c>
      <c r="D172" s="91">
        <v>14</v>
      </c>
      <c r="E172" s="92" t="s">
        <v>248</v>
      </c>
      <c r="F172" s="93">
        <v>468.32</v>
      </c>
      <c r="G172" s="53"/>
      <c r="H172" s="43"/>
      <c r="I172" s="42" t="s">
        <v>39</v>
      </c>
      <c r="J172" s="44">
        <f>IF(I172="Less(-)",-1,1)</f>
        <v>1</v>
      </c>
      <c r="K172" s="45" t="s">
        <v>64</v>
      </c>
      <c r="L172" s="45" t="s">
        <v>7</v>
      </c>
      <c r="M172" s="72"/>
      <c r="N172" s="53"/>
      <c r="O172" s="53"/>
      <c r="P172" s="49"/>
      <c r="Q172" s="53"/>
      <c r="R172" s="53"/>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73">
        <f>total_amount_ba($B$2,$D$2,D172,F172,J172,K172,M172)</f>
        <v>6556.48</v>
      </c>
      <c r="BB172" s="74">
        <f>BA172+SUM(N172:AZ172)</f>
        <v>6556.48</v>
      </c>
      <c r="BC172" s="52" t="str">
        <f>SpellNumber(L172,BB172)</f>
        <v>INR  Six Thousand Five Hundred &amp; Fifty Six  and Paise Forty Eight Only</v>
      </c>
      <c r="HL172" s="16"/>
      <c r="HM172" s="16"/>
      <c r="HN172" s="16"/>
      <c r="HO172" s="16"/>
      <c r="HP172" s="16"/>
    </row>
    <row r="173" spans="1:224" s="15" customFormat="1" ht="35.25" customHeight="1">
      <c r="A173" s="56">
        <v>161</v>
      </c>
      <c r="B173" s="79" t="s">
        <v>316</v>
      </c>
      <c r="C173" s="90" t="s">
        <v>212</v>
      </c>
      <c r="D173" s="91">
        <v>42</v>
      </c>
      <c r="E173" s="92" t="s">
        <v>248</v>
      </c>
      <c r="F173" s="93">
        <v>175.34</v>
      </c>
      <c r="G173" s="53"/>
      <c r="H173" s="43"/>
      <c r="I173" s="42" t="s">
        <v>39</v>
      </c>
      <c r="J173" s="44">
        <f>IF(I173="Less(-)",-1,1)</f>
        <v>1</v>
      </c>
      <c r="K173" s="45" t="s">
        <v>64</v>
      </c>
      <c r="L173" s="45" t="s">
        <v>7</v>
      </c>
      <c r="M173" s="72"/>
      <c r="N173" s="53"/>
      <c r="O173" s="53"/>
      <c r="P173" s="49"/>
      <c r="Q173" s="53"/>
      <c r="R173" s="53"/>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73">
        <f>total_amount_ba($B$2,$D$2,D173,F173,J173,K173,M173)</f>
        <v>7364.28</v>
      </c>
      <c r="BB173" s="74">
        <f>BA173+SUM(N173:AZ173)</f>
        <v>7364.28</v>
      </c>
      <c r="BC173" s="52" t="str">
        <f>SpellNumber(L173,BB173)</f>
        <v>INR  Seven Thousand Three Hundred &amp; Sixty Four  and Paise Twenty Eight Only</v>
      </c>
      <c r="HL173" s="16"/>
      <c r="HM173" s="16"/>
      <c r="HN173" s="16"/>
      <c r="HO173" s="16"/>
      <c r="HP173" s="16"/>
    </row>
    <row r="174" spans="1:224" s="15" customFormat="1" ht="48" customHeight="1">
      <c r="A174" s="56">
        <v>162</v>
      </c>
      <c r="B174" s="79" t="s">
        <v>317</v>
      </c>
      <c r="C174" s="90" t="s">
        <v>213</v>
      </c>
      <c r="D174" s="91">
        <v>25</v>
      </c>
      <c r="E174" s="92" t="s">
        <v>248</v>
      </c>
      <c r="F174" s="93">
        <v>102.94</v>
      </c>
      <c r="G174" s="53"/>
      <c r="H174" s="43"/>
      <c r="I174" s="42" t="s">
        <v>39</v>
      </c>
      <c r="J174" s="44">
        <f>IF(I174="Less(-)",-1,1)</f>
        <v>1</v>
      </c>
      <c r="K174" s="45" t="s">
        <v>64</v>
      </c>
      <c r="L174" s="45" t="s">
        <v>7</v>
      </c>
      <c r="M174" s="72"/>
      <c r="N174" s="53"/>
      <c r="O174" s="53"/>
      <c r="P174" s="49"/>
      <c r="Q174" s="53"/>
      <c r="R174" s="53"/>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73">
        <f>total_amount_ba($B$2,$D$2,D174,F174,J174,K174,M174)</f>
        <v>2573.5</v>
      </c>
      <c r="BB174" s="74">
        <f>BA174+SUM(N174:AZ174)</f>
        <v>2573.5</v>
      </c>
      <c r="BC174" s="52" t="str">
        <f>SpellNumber(L174,BB174)</f>
        <v>INR  Two Thousand Five Hundred &amp; Seventy Three  and Paise Fifty Only</v>
      </c>
      <c r="HL174" s="16"/>
      <c r="HM174" s="16"/>
      <c r="HN174" s="16"/>
      <c r="HO174" s="16"/>
      <c r="HP174" s="16"/>
    </row>
    <row r="175" spans="1:224" s="15" customFormat="1" ht="45.75" customHeight="1">
      <c r="A175" s="56">
        <v>163</v>
      </c>
      <c r="B175" s="89" t="s">
        <v>318</v>
      </c>
      <c r="C175" s="90" t="s">
        <v>214</v>
      </c>
      <c r="D175" s="91">
        <v>69</v>
      </c>
      <c r="E175" s="92" t="s">
        <v>248</v>
      </c>
      <c r="F175" s="93">
        <v>132.35</v>
      </c>
      <c r="G175" s="53"/>
      <c r="H175" s="43"/>
      <c r="I175" s="42" t="s">
        <v>39</v>
      </c>
      <c r="J175" s="44">
        <f t="shared" si="33"/>
        <v>1</v>
      </c>
      <c r="K175" s="45" t="s">
        <v>64</v>
      </c>
      <c r="L175" s="45" t="s">
        <v>7</v>
      </c>
      <c r="M175" s="72"/>
      <c r="N175" s="53"/>
      <c r="O175" s="53"/>
      <c r="P175" s="49"/>
      <c r="Q175" s="53"/>
      <c r="R175" s="53"/>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73">
        <f t="shared" si="32"/>
        <v>9132.15</v>
      </c>
      <c r="BB175" s="74">
        <f t="shared" si="34"/>
        <v>9132.15</v>
      </c>
      <c r="BC175" s="52" t="str">
        <f t="shared" si="35"/>
        <v>INR  Nine Thousand One Hundred &amp; Thirty Two  and Paise Fifteen Only</v>
      </c>
      <c r="HL175" s="16"/>
      <c r="HM175" s="16"/>
      <c r="HN175" s="16"/>
      <c r="HO175" s="16"/>
      <c r="HP175" s="16"/>
    </row>
    <row r="176" spans="1:224" s="15" customFormat="1" ht="48" customHeight="1">
      <c r="A176" s="56">
        <v>164</v>
      </c>
      <c r="B176" s="89" t="s">
        <v>319</v>
      </c>
      <c r="C176" s="90" t="s">
        <v>215</v>
      </c>
      <c r="D176" s="91">
        <v>27</v>
      </c>
      <c r="E176" s="92" t="s">
        <v>248</v>
      </c>
      <c r="F176" s="93">
        <v>969.44</v>
      </c>
      <c r="G176" s="53"/>
      <c r="H176" s="43"/>
      <c r="I176" s="42" t="s">
        <v>39</v>
      </c>
      <c r="J176" s="44">
        <f>IF(I176="Less(-)",-1,1)</f>
        <v>1</v>
      </c>
      <c r="K176" s="45" t="s">
        <v>64</v>
      </c>
      <c r="L176" s="45" t="s">
        <v>7</v>
      </c>
      <c r="M176" s="72"/>
      <c r="N176" s="53"/>
      <c r="O176" s="53"/>
      <c r="P176" s="49"/>
      <c r="Q176" s="53"/>
      <c r="R176" s="53"/>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73">
        <f>total_amount_ba($B$2,$D$2,D176,F176,J176,K176,M176)</f>
        <v>26174.88</v>
      </c>
      <c r="BB176" s="74">
        <f>BA176+SUM(N176:AZ176)</f>
        <v>26174.88</v>
      </c>
      <c r="BC176" s="52" t="str">
        <f>SpellNumber(L176,BB176)</f>
        <v>INR  Twenty Six Thousand One Hundred &amp; Seventy Four  and Paise Eighty Eight Only</v>
      </c>
      <c r="HL176" s="16"/>
      <c r="HM176" s="16"/>
      <c r="HN176" s="16"/>
      <c r="HO176" s="16"/>
      <c r="HP176" s="16"/>
    </row>
    <row r="177" spans="1:224" s="15" customFormat="1" ht="51.75" customHeight="1">
      <c r="A177" s="56">
        <v>165</v>
      </c>
      <c r="B177" s="79" t="s">
        <v>320</v>
      </c>
      <c r="C177" s="90" t="s">
        <v>216</v>
      </c>
      <c r="D177" s="91">
        <v>76</v>
      </c>
      <c r="E177" s="92" t="s">
        <v>248</v>
      </c>
      <c r="F177" s="93">
        <v>609.72</v>
      </c>
      <c r="G177" s="53"/>
      <c r="H177" s="43"/>
      <c r="I177" s="42" t="s">
        <v>39</v>
      </c>
      <c r="J177" s="44">
        <f aca="true" t="shared" si="36" ref="J177:J232">IF(I177="Less(-)",-1,1)</f>
        <v>1</v>
      </c>
      <c r="K177" s="45" t="s">
        <v>64</v>
      </c>
      <c r="L177" s="45" t="s">
        <v>7</v>
      </c>
      <c r="M177" s="72"/>
      <c r="N177" s="53"/>
      <c r="O177" s="53"/>
      <c r="P177" s="49"/>
      <c r="Q177" s="53"/>
      <c r="R177" s="53"/>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73">
        <f aca="true" t="shared" si="37" ref="BA177:BA232">total_amount_ba($B$2,$D$2,D177,F177,J177,K177,M177)</f>
        <v>46338.72</v>
      </c>
      <c r="BB177" s="74">
        <f aca="true" t="shared" si="38" ref="BB177:BB232">BA177+SUM(N177:AZ177)</f>
        <v>46338.72</v>
      </c>
      <c r="BC177" s="52" t="str">
        <f aca="true" t="shared" si="39" ref="BC177:BC232">SpellNumber(L177,BB177)</f>
        <v>INR  Forty Six Thousand Three Hundred &amp; Thirty Eight  and Paise Seventy Two Only</v>
      </c>
      <c r="HL177" s="16"/>
      <c r="HM177" s="16"/>
      <c r="HN177" s="16"/>
      <c r="HO177" s="16"/>
      <c r="HP177" s="16"/>
    </row>
    <row r="178" spans="1:224" s="15" customFormat="1" ht="52.5" customHeight="1">
      <c r="A178" s="56">
        <v>166</v>
      </c>
      <c r="B178" s="79" t="s">
        <v>321</v>
      </c>
      <c r="C178" s="90" t="s">
        <v>217</v>
      </c>
      <c r="D178" s="91">
        <v>75</v>
      </c>
      <c r="E178" s="92" t="s">
        <v>248</v>
      </c>
      <c r="F178" s="93">
        <v>557.68</v>
      </c>
      <c r="G178" s="53"/>
      <c r="H178" s="43"/>
      <c r="I178" s="42" t="s">
        <v>39</v>
      </c>
      <c r="J178" s="44">
        <f t="shared" si="36"/>
        <v>1</v>
      </c>
      <c r="K178" s="45" t="s">
        <v>64</v>
      </c>
      <c r="L178" s="45" t="s">
        <v>7</v>
      </c>
      <c r="M178" s="72"/>
      <c r="N178" s="53"/>
      <c r="O178" s="53"/>
      <c r="P178" s="49"/>
      <c r="Q178" s="53"/>
      <c r="R178" s="53"/>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73">
        <f t="shared" si="37"/>
        <v>41826</v>
      </c>
      <c r="BB178" s="74">
        <f t="shared" si="38"/>
        <v>41826</v>
      </c>
      <c r="BC178" s="52" t="str">
        <f t="shared" si="39"/>
        <v>INR  Forty One Thousand Eight Hundred &amp; Twenty Six  Only</v>
      </c>
      <c r="HL178" s="16"/>
      <c r="HM178" s="16"/>
      <c r="HN178" s="16"/>
      <c r="HO178" s="16"/>
      <c r="HP178" s="16"/>
    </row>
    <row r="179" spans="1:224" s="15" customFormat="1" ht="39.75" customHeight="1">
      <c r="A179" s="56">
        <v>167</v>
      </c>
      <c r="B179" s="79" t="s">
        <v>322</v>
      </c>
      <c r="C179" s="90" t="s">
        <v>218</v>
      </c>
      <c r="D179" s="91">
        <v>55</v>
      </c>
      <c r="E179" s="92" t="s">
        <v>248</v>
      </c>
      <c r="F179" s="93">
        <v>921.93</v>
      </c>
      <c r="G179" s="53"/>
      <c r="H179" s="43"/>
      <c r="I179" s="42" t="s">
        <v>39</v>
      </c>
      <c r="J179" s="44">
        <f t="shared" si="36"/>
        <v>1</v>
      </c>
      <c r="K179" s="45" t="s">
        <v>64</v>
      </c>
      <c r="L179" s="45" t="s">
        <v>7</v>
      </c>
      <c r="M179" s="72"/>
      <c r="N179" s="53"/>
      <c r="O179" s="53"/>
      <c r="P179" s="49"/>
      <c r="Q179" s="53"/>
      <c r="R179" s="53"/>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73">
        <f t="shared" si="37"/>
        <v>50706.15</v>
      </c>
      <c r="BB179" s="74">
        <f t="shared" si="38"/>
        <v>50706.15</v>
      </c>
      <c r="BC179" s="52" t="str">
        <f t="shared" si="39"/>
        <v>INR  Fifty Thousand Seven Hundred &amp; Six  and Paise Fifteen Only</v>
      </c>
      <c r="HL179" s="16"/>
      <c r="HM179" s="16"/>
      <c r="HN179" s="16"/>
      <c r="HO179" s="16"/>
      <c r="HP179" s="16"/>
    </row>
    <row r="180" spans="1:224" s="15" customFormat="1" ht="49.5" customHeight="1">
      <c r="A180" s="56">
        <v>168</v>
      </c>
      <c r="B180" s="79" t="s">
        <v>323</v>
      </c>
      <c r="C180" s="90" t="s">
        <v>219</v>
      </c>
      <c r="D180" s="91">
        <v>27</v>
      </c>
      <c r="E180" s="92" t="s">
        <v>248</v>
      </c>
      <c r="F180" s="93">
        <v>693.43</v>
      </c>
      <c r="G180" s="53"/>
      <c r="H180" s="43"/>
      <c r="I180" s="42" t="s">
        <v>39</v>
      </c>
      <c r="J180" s="44">
        <f t="shared" si="36"/>
        <v>1</v>
      </c>
      <c r="K180" s="45" t="s">
        <v>64</v>
      </c>
      <c r="L180" s="45" t="s">
        <v>7</v>
      </c>
      <c r="M180" s="72"/>
      <c r="N180" s="53"/>
      <c r="O180" s="53"/>
      <c r="P180" s="49"/>
      <c r="Q180" s="53"/>
      <c r="R180" s="53"/>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73">
        <f t="shared" si="37"/>
        <v>18722.61</v>
      </c>
      <c r="BB180" s="74">
        <f t="shared" si="38"/>
        <v>18722.61</v>
      </c>
      <c r="BC180" s="52" t="str">
        <f t="shared" si="39"/>
        <v>INR  Eighteen Thousand Seven Hundred &amp; Twenty Two  and Paise Sixty One Only</v>
      </c>
      <c r="HL180" s="16"/>
      <c r="HM180" s="16"/>
      <c r="HN180" s="16"/>
      <c r="HO180" s="16"/>
      <c r="HP180" s="16"/>
    </row>
    <row r="181" spans="1:224" s="15" customFormat="1" ht="64.5" customHeight="1">
      <c r="A181" s="56">
        <v>169</v>
      </c>
      <c r="B181" s="79" t="s">
        <v>324</v>
      </c>
      <c r="C181" s="90" t="s">
        <v>220</v>
      </c>
      <c r="D181" s="91">
        <v>14</v>
      </c>
      <c r="E181" s="92" t="s">
        <v>248</v>
      </c>
      <c r="F181" s="93">
        <v>511.3</v>
      </c>
      <c r="G181" s="53"/>
      <c r="H181" s="43"/>
      <c r="I181" s="42" t="s">
        <v>39</v>
      </c>
      <c r="J181" s="44">
        <f t="shared" si="36"/>
        <v>1</v>
      </c>
      <c r="K181" s="45" t="s">
        <v>64</v>
      </c>
      <c r="L181" s="45" t="s">
        <v>7</v>
      </c>
      <c r="M181" s="72"/>
      <c r="N181" s="53"/>
      <c r="O181" s="53"/>
      <c r="P181" s="49"/>
      <c r="Q181" s="53"/>
      <c r="R181" s="53"/>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73">
        <f t="shared" si="37"/>
        <v>7158.2</v>
      </c>
      <c r="BB181" s="74">
        <f t="shared" si="38"/>
        <v>7158.2</v>
      </c>
      <c r="BC181" s="52" t="str">
        <f t="shared" si="39"/>
        <v>INR  Seven Thousand One Hundred &amp; Fifty Eight  and Paise Twenty Only</v>
      </c>
      <c r="HL181" s="16"/>
      <c r="HM181" s="16"/>
      <c r="HN181" s="16"/>
      <c r="HO181" s="16"/>
      <c r="HP181" s="16"/>
    </row>
    <row r="182" spans="1:224" s="15" customFormat="1" ht="42" customHeight="1">
      <c r="A182" s="56">
        <v>170</v>
      </c>
      <c r="B182" s="79" t="s">
        <v>325</v>
      </c>
      <c r="C182" s="90" t="s">
        <v>221</v>
      </c>
      <c r="D182" s="91">
        <v>28</v>
      </c>
      <c r="E182" s="92" t="s">
        <v>248</v>
      </c>
      <c r="F182" s="93">
        <v>1416.26</v>
      </c>
      <c r="G182" s="53"/>
      <c r="H182" s="43"/>
      <c r="I182" s="42" t="s">
        <v>39</v>
      </c>
      <c r="J182" s="44">
        <f t="shared" si="36"/>
        <v>1</v>
      </c>
      <c r="K182" s="45" t="s">
        <v>64</v>
      </c>
      <c r="L182" s="45" t="s">
        <v>7</v>
      </c>
      <c r="M182" s="72"/>
      <c r="N182" s="53"/>
      <c r="O182" s="53"/>
      <c r="P182" s="49"/>
      <c r="Q182" s="53"/>
      <c r="R182" s="53"/>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73">
        <f t="shared" si="37"/>
        <v>39655.28</v>
      </c>
      <c r="BB182" s="74">
        <f t="shared" si="38"/>
        <v>39655.28</v>
      </c>
      <c r="BC182" s="52" t="str">
        <f t="shared" si="39"/>
        <v>INR  Thirty Nine Thousand Six Hundred &amp; Fifty Five  and Paise Twenty Eight Only</v>
      </c>
      <c r="HL182" s="16"/>
      <c r="HM182" s="16"/>
      <c r="HN182" s="16"/>
      <c r="HO182" s="16"/>
      <c r="HP182" s="16"/>
    </row>
    <row r="183" spans="1:224" s="15" customFormat="1" ht="39" customHeight="1">
      <c r="A183" s="56">
        <v>171</v>
      </c>
      <c r="B183" s="79" t="s">
        <v>326</v>
      </c>
      <c r="C183" s="90" t="s">
        <v>222</v>
      </c>
      <c r="D183" s="91">
        <v>40</v>
      </c>
      <c r="E183" s="92" t="s">
        <v>248</v>
      </c>
      <c r="F183" s="93">
        <v>486.42</v>
      </c>
      <c r="G183" s="53"/>
      <c r="H183" s="43"/>
      <c r="I183" s="42" t="s">
        <v>39</v>
      </c>
      <c r="J183" s="44">
        <f t="shared" si="36"/>
        <v>1</v>
      </c>
      <c r="K183" s="45" t="s">
        <v>64</v>
      </c>
      <c r="L183" s="45" t="s">
        <v>7</v>
      </c>
      <c r="M183" s="72"/>
      <c r="N183" s="53"/>
      <c r="O183" s="53"/>
      <c r="P183" s="49"/>
      <c r="Q183" s="53"/>
      <c r="R183" s="53"/>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73">
        <f t="shared" si="37"/>
        <v>19456.8</v>
      </c>
      <c r="BB183" s="74">
        <f t="shared" si="38"/>
        <v>19456.8</v>
      </c>
      <c r="BC183" s="52" t="str">
        <f t="shared" si="39"/>
        <v>INR  Nineteen Thousand Four Hundred &amp; Fifty Six  and Paise Eighty Only</v>
      </c>
      <c r="HL183" s="16"/>
      <c r="HM183" s="16"/>
      <c r="HN183" s="16"/>
      <c r="HO183" s="16"/>
      <c r="HP183" s="16"/>
    </row>
    <row r="184" spans="1:224" s="15" customFormat="1" ht="39.75" customHeight="1">
      <c r="A184" s="56">
        <v>172</v>
      </c>
      <c r="B184" s="79" t="s">
        <v>681</v>
      </c>
      <c r="C184" s="90" t="s">
        <v>223</v>
      </c>
      <c r="D184" s="91">
        <v>18</v>
      </c>
      <c r="E184" s="92" t="s">
        <v>248</v>
      </c>
      <c r="F184" s="93">
        <v>237.55</v>
      </c>
      <c r="G184" s="53"/>
      <c r="H184" s="43"/>
      <c r="I184" s="42" t="s">
        <v>39</v>
      </c>
      <c r="J184" s="44">
        <f t="shared" si="36"/>
        <v>1</v>
      </c>
      <c r="K184" s="45" t="s">
        <v>64</v>
      </c>
      <c r="L184" s="45" t="s">
        <v>7</v>
      </c>
      <c r="M184" s="72"/>
      <c r="N184" s="53"/>
      <c r="O184" s="53"/>
      <c r="P184" s="49"/>
      <c r="Q184" s="53"/>
      <c r="R184" s="53"/>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73">
        <f t="shared" si="37"/>
        <v>4275.9</v>
      </c>
      <c r="BB184" s="74">
        <f t="shared" si="38"/>
        <v>4275.9</v>
      </c>
      <c r="BC184" s="52" t="str">
        <f t="shared" si="39"/>
        <v>INR  Four Thousand Two Hundred &amp; Seventy Five  and Paise Ninety Only</v>
      </c>
      <c r="HL184" s="16"/>
      <c r="HM184" s="16"/>
      <c r="HN184" s="16"/>
      <c r="HO184" s="16"/>
      <c r="HP184" s="16"/>
    </row>
    <row r="185" spans="1:224" s="15" customFormat="1" ht="36.75" customHeight="1">
      <c r="A185" s="56">
        <v>173</v>
      </c>
      <c r="B185" s="86" t="s">
        <v>682</v>
      </c>
      <c r="C185" s="90" t="s">
        <v>224</v>
      </c>
      <c r="D185" s="91">
        <v>43</v>
      </c>
      <c r="E185" s="92" t="s">
        <v>248</v>
      </c>
      <c r="F185" s="93">
        <v>152.71</v>
      </c>
      <c r="G185" s="53"/>
      <c r="H185" s="43"/>
      <c r="I185" s="42" t="s">
        <v>39</v>
      </c>
      <c r="J185" s="44">
        <f t="shared" si="36"/>
        <v>1</v>
      </c>
      <c r="K185" s="45" t="s">
        <v>64</v>
      </c>
      <c r="L185" s="45" t="s">
        <v>7</v>
      </c>
      <c r="M185" s="72"/>
      <c r="N185" s="53"/>
      <c r="O185" s="53"/>
      <c r="P185" s="49"/>
      <c r="Q185" s="53"/>
      <c r="R185" s="53"/>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73">
        <f t="shared" si="37"/>
        <v>6566.53</v>
      </c>
      <c r="BB185" s="74">
        <f t="shared" si="38"/>
        <v>6566.53</v>
      </c>
      <c r="BC185" s="52" t="str">
        <f t="shared" si="39"/>
        <v>INR  Six Thousand Five Hundred &amp; Sixty Six  and Paise Fifty Three Only</v>
      </c>
      <c r="HL185" s="16"/>
      <c r="HM185" s="16"/>
      <c r="HN185" s="16"/>
      <c r="HO185" s="16"/>
      <c r="HP185" s="16"/>
    </row>
    <row r="186" spans="1:224" s="15" customFormat="1" ht="39" customHeight="1">
      <c r="A186" s="56">
        <v>174</v>
      </c>
      <c r="B186" s="79" t="s">
        <v>327</v>
      </c>
      <c r="C186" s="90" t="s">
        <v>225</v>
      </c>
      <c r="D186" s="91">
        <v>18</v>
      </c>
      <c r="E186" s="92" t="s">
        <v>248</v>
      </c>
      <c r="F186" s="93">
        <v>252.26</v>
      </c>
      <c r="G186" s="53"/>
      <c r="H186" s="43"/>
      <c r="I186" s="42" t="s">
        <v>39</v>
      </c>
      <c r="J186" s="44">
        <f t="shared" si="36"/>
        <v>1</v>
      </c>
      <c r="K186" s="45" t="s">
        <v>64</v>
      </c>
      <c r="L186" s="45" t="s">
        <v>7</v>
      </c>
      <c r="M186" s="72"/>
      <c r="N186" s="53"/>
      <c r="O186" s="53"/>
      <c r="P186" s="49"/>
      <c r="Q186" s="53"/>
      <c r="R186" s="53"/>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73">
        <f t="shared" si="37"/>
        <v>4540.68</v>
      </c>
      <c r="BB186" s="74">
        <f t="shared" si="38"/>
        <v>4540.68</v>
      </c>
      <c r="BC186" s="52" t="str">
        <f t="shared" si="39"/>
        <v>INR  Four Thousand Five Hundred &amp; Forty  and Paise Sixty Eight Only</v>
      </c>
      <c r="HL186" s="16"/>
      <c r="HM186" s="16"/>
      <c r="HN186" s="16"/>
      <c r="HO186" s="16"/>
      <c r="HP186" s="16"/>
    </row>
    <row r="187" spans="1:224" s="15" customFormat="1" ht="30" customHeight="1">
      <c r="A187" s="56">
        <v>175</v>
      </c>
      <c r="B187" s="79" t="s">
        <v>328</v>
      </c>
      <c r="C187" s="90" t="s">
        <v>226</v>
      </c>
      <c r="D187" s="91">
        <v>58</v>
      </c>
      <c r="E187" s="92" t="s">
        <v>248</v>
      </c>
      <c r="F187" s="93">
        <v>96.15</v>
      </c>
      <c r="G187" s="53"/>
      <c r="H187" s="43"/>
      <c r="I187" s="42" t="s">
        <v>39</v>
      </c>
      <c r="J187" s="44">
        <f t="shared" si="36"/>
        <v>1</v>
      </c>
      <c r="K187" s="45" t="s">
        <v>64</v>
      </c>
      <c r="L187" s="45" t="s">
        <v>7</v>
      </c>
      <c r="M187" s="72"/>
      <c r="N187" s="53"/>
      <c r="O187" s="53"/>
      <c r="P187" s="49"/>
      <c r="Q187" s="53"/>
      <c r="R187" s="53"/>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73">
        <f t="shared" si="37"/>
        <v>5576.7</v>
      </c>
      <c r="BB187" s="74">
        <f t="shared" si="38"/>
        <v>5576.7</v>
      </c>
      <c r="BC187" s="52" t="str">
        <f t="shared" si="39"/>
        <v>INR  Five Thousand Five Hundred &amp; Seventy Six  and Paise Seventy Only</v>
      </c>
      <c r="HL187" s="16"/>
      <c r="HM187" s="16"/>
      <c r="HN187" s="16"/>
      <c r="HO187" s="16"/>
      <c r="HP187" s="16"/>
    </row>
    <row r="188" spans="1:224" s="15" customFormat="1" ht="27.75" customHeight="1">
      <c r="A188" s="56">
        <v>176</v>
      </c>
      <c r="B188" s="79" t="s">
        <v>329</v>
      </c>
      <c r="C188" s="90" t="s">
        <v>227</v>
      </c>
      <c r="D188" s="91">
        <v>20</v>
      </c>
      <c r="E188" s="92" t="s">
        <v>248</v>
      </c>
      <c r="F188" s="93">
        <v>115.38</v>
      </c>
      <c r="G188" s="53"/>
      <c r="H188" s="43"/>
      <c r="I188" s="42" t="s">
        <v>39</v>
      </c>
      <c r="J188" s="44">
        <f t="shared" si="36"/>
        <v>1</v>
      </c>
      <c r="K188" s="45" t="s">
        <v>64</v>
      </c>
      <c r="L188" s="45" t="s">
        <v>7</v>
      </c>
      <c r="M188" s="72"/>
      <c r="N188" s="53"/>
      <c r="O188" s="53"/>
      <c r="P188" s="49"/>
      <c r="Q188" s="53"/>
      <c r="R188" s="53"/>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73">
        <f t="shared" si="37"/>
        <v>2307.6</v>
      </c>
      <c r="BB188" s="74">
        <f t="shared" si="38"/>
        <v>2307.6</v>
      </c>
      <c r="BC188" s="52" t="str">
        <f t="shared" si="39"/>
        <v>INR  Two Thousand Three Hundred &amp; Seven  and Paise Sixty Only</v>
      </c>
      <c r="HL188" s="16"/>
      <c r="HM188" s="16"/>
      <c r="HN188" s="16"/>
      <c r="HO188" s="16"/>
      <c r="HP188" s="16"/>
    </row>
    <row r="189" spans="1:224" s="15" customFormat="1" ht="67.5" customHeight="1">
      <c r="A189" s="56">
        <v>177</v>
      </c>
      <c r="B189" s="86" t="s">
        <v>628</v>
      </c>
      <c r="C189" s="90" t="s">
        <v>228</v>
      </c>
      <c r="D189" s="91">
        <v>290</v>
      </c>
      <c r="E189" s="92" t="s">
        <v>409</v>
      </c>
      <c r="F189" s="93">
        <v>617.64</v>
      </c>
      <c r="G189" s="53"/>
      <c r="H189" s="43"/>
      <c r="I189" s="42" t="s">
        <v>39</v>
      </c>
      <c r="J189" s="44">
        <f t="shared" si="36"/>
        <v>1</v>
      </c>
      <c r="K189" s="45" t="s">
        <v>64</v>
      </c>
      <c r="L189" s="45" t="s">
        <v>7</v>
      </c>
      <c r="M189" s="72"/>
      <c r="N189" s="53"/>
      <c r="O189" s="53"/>
      <c r="P189" s="49"/>
      <c r="Q189" s="53"/>
      <c r="R189" s="53"/>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73">
        <f t="shared" si="37"/>
        <v>179115.6</v>
      </c>
      <c r="BB189" s="74">
        <f t="shared" si="38"/>
        <v>179115.6</v>
      </c>
      <c r="BC189" s="52" t="str">
        <f t="shared" si="39"/>
        <v>INR  One Lakh Seventy Nine Thousand One Hundred &amp; Fifteen  and Paise Sixty Only</v>
      </c>
      <c r="HL189" s="16"/>
      <c r="HM189" s="16"/>
      <c r="HN189" s="16"/>
      <c r="HO189" s="16"/>
      <c r="HP189" s="16"/>
    </row>
    <row r="190" spans="1:224" s="15" customFormat="1" ht="67.5" customHeight="1">
      <c r="A190" s="56">
        <v>178</v>
      </c>
      <c r="B190" s="86" t="s">
        <v>629</v>
      </c>
      <c r="C190" s="90" t="s">
        <v>229</v>
      </c>
      <c r="D190" s="91">
        <v>440</v>
      </c>
      <c r="E190" s="92" t="s">
        <v>409</v>
      </c>
      <c r="F190" s="93">
        <v>330.31</v>
      </c>
      <c r="G190" s="53"/>
      <c r="H190" s="43"/>
      <c r="I190" s="42" t="s">
        <v>39</v>
      </c>
      <c r="J190" s="44">
        <f t="shared" si="36"/>
        <v>1</v>
      </c>
      <c r="K190" s="45" t="s">
        <v>64</v>
      </c>
      <c r="L190" s="45" t="s">
        <v>7</v>
      </c>
      <c r="M190" s="72"/>
      <c r="N190" s="53"/>
      <c r="O190" s="53"/>
      <c r="P190" s="49"/>
      <c r="Q190" s="53"/>
      <c r="R190" s="53"/>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73">
        <f t="shared" si="37"/>
        <v>145336.4</v>
      </c>
      <c r="BB190" s="74">
        <f t="shared" si="38"/>
        <v>145336.4</v>
      </c>
      <c r="BC190" s="52" t="str">
        <f t="shared" si="39"/>
        <v>INR  One Lakh Forty Five Thousand Three Hundred &amp; Thirty Six  and Paise Forty Only</v>
      </c>
      <c r="HL190" s="16"/>
      <c r="HM190" s="16"/>
      <c r="HN190" s="16"/>
      <c r="HO190" s="16"/>
      <c r="HP190" s="16"/>
    </row>
    <row r="191" spans="1:224" s="15" customFormat="1" ht="51" customHeight="1">
      <c r="A191" s="56">
        <v>179</v>
      </c>
      <c r="B191" s="79" t="s">
        <v>630</v>
      </c>
      <c r="C191" s="90" t="s">
        <v>230</v>
      </c>
      <c r="D191" s="40"/>
      <c r="E191" s="94"/>
      <c r="F191" s="42"/>
      <c r="G191" s="43"/>
      <c r="H191" s="43"/>
      <c r="I191" s="42"/>
      <c r="J191" s="44"/>
      <c r="K191" s="45"/>
      <c r="L191" s="45"/>
      <c r="M191" s="46"/>
      <c r="N191" s="47"/>
      <c r="O191" s="47"/>
      <c r="P191" s="48"/>
      <c r="Q191" s="47"/>
      <c r="R191" s="47"/>
      <c r="S191" s="48"/>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50"/>
      <c r="BB191" s="51"/>
      <c r="BC191" s="52"/>
      <c r="HL191" s="16"/>
      <c r="HM191" s="16"/>
      <c r="HN191" s="16"/>
      <c r="HO191" s="16"/>
      <c r="HP191" s="16"/>
    </row>
    <row r="192" spans="1:224" s="15" customFormat="1" ht="69" customHeight="1">
      <c r="A192" s="56">
        <v>180</v>
      </c>
      <c r="B192" s="80" t="s">
        <v>631</v>
      </c>
      <c r="C192" s="90" t="s">
        <v>231</v>
      </c>
      <c r="D192" s="91">
        <v>56</v>
      </c>
      <c r="E192" s="92" t="s">
        <v>248</v>
      </c>
      <c r="F192" s="93">
        <v>581.44</v>
      </c>
      <c r="G192" s="53"/>
      <c r="H192" s="43"/>
      <c r="I192" s="42" t="s">
        <v>39</v>
      </c>
      <c r="J192" s="44">
        <f t="shared" si="36"/>
        <v>1</v>
      </c>
      <c r="K192" s="45" t="s">
        <v>64</v>
      </c>
      <c r="L192" s="45" t="s">
        <v>7</v>
      </c>
      <c r="M192" s="72"/>
      <c r="N192" s="53"/>
      <c r="O192" s="53"/>
      <c r="P192" s="49"/>
      <c r="Q192" s="53"/>
      <c r="R192" s="53"/>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73">
        <f t="shared" si="37"/>
        <v>32560.64</v>
      </c>
      <c r="BB192" s="74">
        <f t="shared" si="38"/>
        <v>32560.64</v>
      </c>
      <c r="BC192" s="52" t="str">
        <f t="shared" si="39"/>
        <v>INR  Thirty Two Thousand Five Hundred &amp; Sixty  and Paise Sixty Four Only</v>
      </c>
      <c r="HL192" s="16"/>
      <c r="HM192" s="16"/>
      <c r="HN192" s="16"/>
      <c r="HO192" s="16"/>
      <c r="HP192" s="16"/>
    </row>
    <row r="193" spans="1:224" s="15" customFormat="1" ht="66" customHeight="1">
      <c r="A193" s="56">
        <v>181</v>
      </c>
      <c r="B193" s="80" t="s">
        <v>632</v>
      </c>
      <c r="C193" s="90" t="s">
        <v>232</v>
      </c>
      <c r="D193" s="91">
        <v>52</v>
      </c>
      <c r="E193" s="92" t="s">
        <v>248</v>
      </c>
      <c r="F193" s="93">
        <v>220.58</v>
      </c>
      <c r="G193" s="53"/>
      <c r="H193" s="43"/>
      <c r="I193" s="42" t="s">
        <v>39</v>
      </c>
      <c r="J193" s="44">
        <f t="shared" si="36"/>
        <v>1</v>
      </c>
      <c r="K193" s="45" t="s">
        <v>64</v>
      </c>
      <c r="L193" s="45" t="s">
        <v>7</v>
      </c>
      <c r="M193" s="72"/>
      <c r="N193" s="53"/>
      <c r="O193" s="53"/>
      <c r="P193" s="49"/>
      <c r="Q193" s="53"/>
      <c r="R193" s="53"/>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73">
        <f t="shared" si="37"/>
        <v>11470.16</v>
      </c>
      <c r="BB193" s="74">
        <f t="shared" si="38"/>
        <v>11470.16</v>
      </c>
      <c r="BC193" s="52" t="str">
        <f t="shared" si="39"/>
        <v>INR  Eleven Thousand Four Hundred &amp; Seventy  and Paise Sixteen Only</v>
      </c>
      <c r="HL193" s="16"/>
      <c r="HM193" s="16"/>
      <c r="HN193" s="16"/>
      <c r="HO193" s="16"/>
      <c r="HP193" s="16"/>
    </row>
    <row r="194" spans="1:224" s="15" customFormat="1" ht="67.5" customHeight="1">
      <c r="A194" s="56">
        <v>182</v>
      </c>
      <c r="B194" s="79" t="s">
        <v>633</v>
      </c>
      <c r="C194" s="90" t="s">
        <v>233</v>
      </c>
      <c r="D194" s="91">
        <v>25</v>
      </c>
      <c r="E194" s="92" t="s">
        <v>248</v>
      </c>
      <c r="F194" s="93">
        <v>312.21</v>
      </c>
      <c r="G194" s="53"/>
      <c r="H194" s="43"/>
      <c r="I194" s="42" t="s">
        <v>39</v>
      </c>
      <c r="J194" s="44">
        <f t="shared" si="36"/>
        <v>1</v>
      </c>
      <c r="K194" s="45" t="s">
        <v>64</v>
      </c>
      <c r="L194" s="45" t="s">
        <v>7</v>
      </c>
      <c r="M194" s="72"/>
      <c r="N194" s="53"/>
      <c r="O194" s="53"/>
      <c r="P194" s="49"/>
      <c r="Q194" s="53"/>
      <c r="R194" s="53"/>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73">
        <f t="shared" si="37"/>
        <v>7805.25</v>
      </c>
      <c r="BB194" s="74">
        <f t="shared" si="38"/>
        <v>7805.25</v>
      </c>
      <c r="BC194" s="52" t="str">
        <f t="shared" si="39"/>
        <v>INR  Seven Thousand Eight Hundred &amp; Five  and Paise Twenty Five Only</v>
      </c>
      <c r="HL194" s="16"/>
      <c r="HM194" s="16"/>
      <c r="HN194" s="16"/>
      <c r="HO194" s="16"/>
      <c r="HP194" s="16"/>
    </row>
    <row r="195" spans="1:224" s="15" customFormat="1" ht="63.75" customHeight="1">
      <c r="A195" s="56">
        <v>183</v>
      </c>
      <c r="B195" s="79" t="s">
        <v>634</v>
      </c>
      <c r="C195" s="90" t="s">
        <v>234</v>
      </c>
      <c r="D195" s="91">
        <v>34</v>
      </c>
      <c r="E195" s="92" t="s">
        <v>248</v>
      </c>
      <c r="F195" s="93">
        <v>166.29</v>
      </c>
      <c r="G195" s="53"/>
      <c r="H195" s="43"/>
      <c r="I195" s="42" t="s">
        <v>39</v>
      </c>
      <c r="J195" s="44">
        <f t="shared" si="36"/>
        <v>1</v>
      </c>
      <c r="K195" s="45" t="s">
        <v>64</v>
      </c>
      <c r="L195" s="45" t="s">
        <v>7</v>
      </c>
      <c r="M195" s="72"/>
      <c r="N195" s="53"/>
      <c r="O195" s="53"/>
      <c r="P195" s="49"/>
      <c r="Q195" s="53"/>
      <c r="R195" s="53"/>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73">
        <f t="shared" si="37"/>
        <v>5653.86</v>
      </c>
      <c r="BB195" s="74">
        <f t="shared" si="38"/>
        <v>5653.86</v>
      </c>
      <c r="BC195" s="52" t="str">
        <f t="shared" si="39"/>
        <v>INR  Five Thousand Six Hundred &amp; Fifty Three  and Paise Eighty Six Only</v>
      </c>
      <c r="HL195" s="16"/>
      <c r="HM195" s="16"/>
      <c r="HN195" s="16"/>
      <c r="HO195" s="16"/>
      <c r="HP195" s="16"/>
    </row>
    <row r="196" spans="1:224" s="15" customFormat="1" ht="63.75" customHeight="1">
      <c r="A196" s="56">
        <v>184</v>
      </c>
      <c r="B196" s="79" t="s">
        <v>635</v>
      </c>
      <c r="C196" s="90" t="s">
        <v>235</v>
      </c>
      <c r="D196" s="91">
        <v>30</v>
      </c>
      <c r="E196" s="92" t="s">
        <v>248</v>
      </c>
      <c r="F196" s="93">
        <v>96.15</v>
      </c>
      <c r="G196" s="53"/>
      <c r="H196" s="43"/>
      <c r="I196" s="42" t="s">
        <v>39</v>
      </c>
      <c r="J196" s="44">
        <f t="shared" si="36"/>
        <v>1</v>
      </c>
      <c r="K196" s="45" t="s">
        <v>64</v>
      </c>
      <c r="L196" s="45" t="s">
        <v>7</v>
      </c>
      <c r="M196" s="72"/>
      <c r="N196" s="53"/>
      <c r="O196" s="53"/>
      <c r="P196" s="49"/>
      <c r="Q196" s="53"/>
      <c r="R196" s="53"/>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73">
        <f t="shared" si="37"/>
        <v>2884.5</v>
      </c>
      <c r="BB196" s="74">
        <f t="shared" si="38"/>
        <v>2884.5</v>
      </c>
      <c r="BC196" s="52" t="str">
        <f t="shared" si="39"/>
        <v>INR  Two Thousand Eight Hundred &amp; Eighty Four  and Paise Fifty Only</v>
      </c>
      <c r="HL196" s="16"/>
      <c r="HM196" s="16"/>
      <c r="HN196" s="16"/>
      <c r="HO196" s="16"/>
      <c r="HP196" s="16"/>
    </row>
    <row r="197" spans="1:224" s="15" customFormat="1" ht="64.5" customHeight="1">
      <c r="A197" s="56">
        <v>185</v>
      </c>
      <c r="B197" s="79" t="s">
        <v>636</v>
      </c>
      <c r="C197" s="90" t="s">
        <v>236</v>
      </c>
      <c r="D197" s="91">
        <v>13</v>
      </c>
      <c r="E197" s="92" t="s">
        <v>248</v>
      </c>
      <c r="F197" s="93">
        <v>64.48</v>
      </c>
      <c r="G197" s="53"/>
      <c r="H197" s="43"/>
      <c r="I197" s="42" t="s">
        <v>39</v>
      </c>
      <c r="J197" s="44">
        <f t="shared" si="36"/>
        <v>1</v>
      </c>
      <c r="K197" s="45" t="s">
        <v>64</v>
      </c>
      <c r="L197" s="45" t="s">
        <v>7</v>
      </c>
      <c r="M197" s="72"/>
      <c r="N197" s="53"/>
      <c r="O197" s="53"/>
      <c r="P197" s="49"/>
      <c r="Q197" s="53"/>
      <c r="R197" s="53"/>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73">
        <f t="shared" si="37"/>
        <v>838.24</v>
      </c>
      <c r="BB197" s="74">
        <f t="shared" si="38"/>
        <v>838.24</v>
      </c>
      <c r="BC197" s="52" t="str">
        <f t="shared" si="39"/>
        <v>INR  Eight Hundred &amp; Thirty Eight  and Paise Twenty Four Only</v>
      </c>
      <c r="HL197" s="16"/>
      <c r="HM197" s="16"/>
      <c r="HN197" s="16"/>
      <c r="HO197" s="16"/>
      <c r="HP197" s="16"/>
    </row>
    <row r="198" spans="1:224" s="15" customFormat="1" ht="61.5" customHeight="1">
      <c r="A198" s="56">
        <v>186</v>
      </c>
      <c r="B198" s="79" t="s">
        <v>637</v>
      </c>
      <c r="C198" s="90" t="s">
        <v>237</v>
      </c>
      <c r="D198" s="91">
        <v>12</v>
      </c>
      <c r="E198" s="92" t="s">
        <v>248</v>
      </c>
      <c r="F198" s="93">
        <v>37.33</v>
      </c>
      <c r="G198" s="53"/>
      <c r="H198" s="43"/>
      <c r="I198" s="42" t="s">
        <v>39</v>
      </c>
      <c r="J198" s="44">
        <f t="shared" si="36"/>
        <v>1</v>
      </c>
      <c r="K198" s="45" t="s">
        <v>64</v>
      </c>
      <c r="L198" s="45" t="s">
        <v>7</v>
      </c>
      <c r="M198" s="72"/>
      <c r="N198" s="53"/>
      <c r="O198" s="53"/>
      <c r="P198" s="49"/>
      <c r="Q198" s="53"/>
      <c r="R198" s="53"/>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73">
        <f t="shared" si="37"/>
        <v>447.96</v>
      </c>
      <c r="BB198" s="74">
        <f t="shared" si="38"/>
        <v>447.96</v>
      </c>
      <c r="BC198" s="52" t="str">
        <f t="shared" si="39"/>
        <v>INR  Four Hundred &amp; Forty Seven  and Paise Ninety Six Only</v>
      </c>
      <c r="HL198" s="16"/>
      <c r="HM198" s="16"/>
      <c r="HN198" s="16"/>
      <c r="HO198" s="16"/>
      <c r="HP198" s="16"/>
    </row>
    <row r="199" spans="1:224" s="15" customFormat="1" ht="63" customHeight="1">
      <c r="A199" s="56">
        <v>187</v>
      </c>
      <c r="B199" s="79" t="s">
        <v>638</v>
      </c>
      <c r="C199" s="90" t="s">
        <v>238</v>
      </c>
      <c r="D199" s="91">
        <v>18</v>
      </c>
      <c r="E199" s="92" t="s">
        <v>248</v>
      </c>
      <c r="F199" s="93">
        <v>100.68</v>
      </c>
      <c r="G199" s="53"/>
      <c r="H199" s="43"/>
      <c r="I199" s="42" t="s">
        <v>39</v>
      </c>
      <c r="J199" s="44">
        <f t="shared" si="36"/>
        <v>1</v>
      </c>
      <c r="K199" s="45" t="s">
        <v>64</v>
      </c>
      <c r="L199" s="45" t="s">
        <v>7</v>
      </c>
      <c r="M199" s="72"/>
      <c r="N199" s="53"/>
      <c r="O199" s="53"/>
      <c r="P199" s="49"/>
      <c r="Q199" s="53"/>
      <c r="R199" s="53"/>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73">
        <f t="shared" si="37"/>
        <v>1812.24</v>
      </c>
      <c r="BB199" s="74">
        <f t="shared" si="38"/>
        <v>1812.24</v>
      </c>
      <c r="BC199" s="52" t="str">
        <f t="shared" si="39"/>
        <v>INR  One Thousand Eight Hundred &amp; Twelve  and Paise Twenty Four Only</v>
      </c>
      <c r="HL199" s="16"/>
      <c r="HM199" s="16"/>
      <c r="HN199" s="16"/>
      <c r="HO199" s="16"/>
      <c r="HP199" s="16"/>
    </row>
    <row r="200" spans="1:224" s="15" customFormat="1" ht="66.75" customHeight="1">
      <c r="A200" s="56">
        <v>188</v>
      </c>
      <c r="B200" s="79" t="s">
        <v>639</v>
      </c>
      <c r="C200" s="90" t="s">
        <v>239</v>
      </c>
      <c r="D200" s="91">
        <v>110</v>
      </c>
      <c r="E200" s="92" t="s">
        <v>248</v>
      </c>
      <c r="F200" s="93">
        <v>23.76</v>
      </c>
      <c r="G200" s="53"/>
      <c r="H200" s="43"/>
      <c r="I200" s="42" t="s">
        <v>39</v>
      </c>
      <c r="J200" s="44">
        <f t="shared" si="36"/>
        <v>1</v>
      </c>
      <c r="K200" s="45" t="s">
        <v>64</v>
      </c>
      <c r="L200" s="45" t="s">
        <v>7</v>
      </c>
      <c r="M200" s="72"/>
      <c r="N200" s="53"/>
      <c r="O200" s="53"/>
      <c r="P200" s="49"/>
      <c r="Q200" s="53"/>
      <c r="R200" s="53"/>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73">
        <f t="shared" si="37"/>
        <v>2613.6</v>
      </c>
      <c r="BB200" s="74">
        <f t="shared" si="38"/>
        <v>2613.6</v>
      </c>
      <c r="BC200" s="52" t="str">
        <f t="shared" si="39"/>
        <v>INR  Two Thousand Six Hundred &amp; Thirteen  and Paise Sixty Only</v>
      </c>
      <c r="HL200" s="16"/>
      <c r="HM200" s="16"/>
      <c r="HN200" s="16"/>
      <c r="HO200" s="16"/>
      <c r="HP200" s="16"/>
    </row>
    <row r="201" spans="1:224" s="15" customFormat="1" ht="64.5" customHeight="1">
      <c r="A201" s="56">
        <v>189</v>
      </c>
      <c r="B201" s="79" t="s">
        <v>640</v>
      </c>
      <c r="C201" s="90" t="s">
        <v>240</v>
      </c>
      <c r="D201" s="91">
        <v>37</v>
      </c>
      <c r="E201" s="92" t="s">
        <v>248</v>
      </c>
      <c r="F201" s="93">
        <v>417.41</v>
      </c>
      <c r="G201" s="53"/>
      <c r="H201" s="43"/>
      <c r="I201" s="42" t="s">
        <v>39</v>
      </c>
      <c r="J201" s="44">
        <f t="shared" si="36"/>
        <v>1</v>
      </c>
      <c r="K201" s="45" t="s">
        <v>64</v>
      </c>
      <c r="L201" s="45" t="s">
        <v>7</v>
      </c>
      <c r="M201" s="72"/>
      <c r="N201" s="53"/>
      <c r="O201" s="53"/>
      <c r="P201" s="49"/>
      <c r="Q201" s="53"/>
      <c r="R201" s="53"/>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73">
        <f t="shared" si="37"/>
        <v>15444.17</v>
      </c>
      <c r="BB201" s="74">
        <f t="shared" si="38"/>
        <v>15444.17</v>
      </c>
      <c r="BC201" s="52" t="str">
        <f t="shared" si="39"/>
        <v>INR  Fifteen Thousand Four Hundred &amp; Forty Four  and Paise Seventeen Only</v>
      </c>
      <c r="HL201" s="16"/>
      <c r="HM201" s="16"/>
      <c r="HN201" s="16"/>
      <c r="HO201" s="16"/>
      <c r="HP201" s="16"/>
    </row>
    <row r="202" spans="1:224" s="15" customFormat="1" ht="69.75" customHeight="1">
      <c r="A202" s="56">
        <v>190</v>
      </c>
      <c r="B202" s="79" t="s">
        <v>641</v>
      </c>
      <c r="C202" s="90" t="s">
        <v>241</v>
      </c>
      <c r="D202" s="91">
        <v>28</v>
      </c>
      <c r="E202" s="92" t="s">
        <v>248</v>
      </c>
      <c r="F202" s="93">
        <v>296.37</v>
      </c>
      <c r="G202" s="53"/>
      <c r="H202" s="43"/>
      <c r="I202" s="42" t="s">
        <v>39</v>
      </c>
      <c r="J202" s="44">
        <f t="shared" si="36"/>
        <v>1</v>
      </c>
      <c r="K202" s="45" t="s">
        <v>64</v>
      </c>
      <c r="L202" s="45" t="s">
        <v>7</v>
      </c>
      <c r="M202" s="72"/>
      <c r="N202" s="53"/>
      <c r="O202" s="53"/>
      <c r="P202" s="49"/>
      <c r="Q202" s="53"/>
      <c r="R202" s="53"/>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73">
        <f t="shared" si="37"/>
        <v>8298.36</v>
      </c>
      <c r="BB202" s="74">
        <f t="shared" si="38"/>
        <v>8298.36</v>
      </c>
      <c r="BC202" s="52" t="str">
        <f t="shared" si="39"/>
        <v>INR  Eight Thousand Two Hundred &amp; Ninety Eight  and Paise Thirty Six Only</v>
      </c>
      <c r="HL202" s="16"/>
      <c r="HM202" s="16"/>
      <c r="HN202" s="16"/>
      <c r="HO202" s="16"/>
      <c r="HP202" s="16"/>
    </row>
    <row r="203" spans="1:224" s="15" customFormat="1" ht="66.75" customHeight="1">
      <c r="A203" s="56">
        <v>191</v>
      </c>
      <c r="B203" s="78" t="s">
        <v>642</v>
      </c>
      <c r="C203" s="90" t="s">
        <v>242</v>
      </c>
      <c r="D203" s="91">
        <v>17</v>
      </c>
      <c r="E203" s="92" t="s">
        <v>248</v>
      </c>
      <c r="F203" s="93">
        <v>135.74</v>
      </c>
      <c r="G203" s="53"/>
      <c r="H203" s="43"/>
      <c r="I203" s="42" t="s">
        <v>39</v>
      </c>
      <c r="J203" s="44">
        <f t="shared" si="36"/>
        <v>1</v>
      </c>
      <c r="K203" s="45" t="s">
        <v>64</v>
      </c>
      <c r="L203" s="45" t="s">
        <v>7</v>
      </c>
      <c r="M203" s="72"/>
      <c r="N203" s="53"/>
      <c r="O203" s="53"/>
      <c r="P203" s="49"/>
      <c r="Q203" s="53"/>
      <c r="R203" s="53"/>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73">
        <f t="shared" si="37"/>
        <v>2307.58</v>
      </c>
      <c r="BB203" s="74">
        <f t="shared" si="38"/>
        <v>2307.58</v>
      </c>
      <c r="BC203" s="52" t="str">
        <f t="shared" si="39"/>
        <v>INR  Two Thousand Three Hundred &amp; Seven  and Paise Fifty Eight Only</v>
      </c>
      <c r="HL203" s="16"/>
      <c r="HM203" s="16"/>
      <c r="HN203" s="16"/>
      <c r="HO203" s="16"/>
      <c r="HP203" s="16"/>
    </row>
    <row r="204" spans="1:224" s="15" customFormat="1" ht="67.5" customHeight="1">
      <c r="A204" s="56">
        <v>192</v>
      </c>
      <c r="B204" s="78" t="s">
        <v>643</v>
      </c>
      <c r="C204" s="90" t="s">
        <v>243</v>
      </c>
      <c r="D204" s="91">
        <v>43</v>
      </c>
      <c r="E204" s="92" t="s">
        <v>248</v>
      </c>
      <c r="F204" s="93">
        <v>382.35</v>
      </c>
      <c r="G204" s="53"/>
      <c r="H204" s="43"/>
      <c r="I204" s="42" t="s">
        <v>39</v>
      </c>
      <c r="J204" s="44">
        <f t="shared" si="36"/>
        <v>1</v>
      </c>
      <c r="K204" s="45" t="s">
        <v>64</v>
      </c>
      <c r="L204" s="45" t="s">
        <v>7</v>
      </c>
      <c r="M204" s="72"/>
      <c r="N204" s="53"/>
      <c r="O204" s="53"/>
      <c r="P204" s="49"/>
      <c r="Q204" s="53"/>
      <c r="R204" s="53"/>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73">
        <f t="shared" si="37"/>
        <v>16441.05</v>
      </c>
      <c r="BB204" s="74">
        <f t="shared" si="38"/>
        <v>16441.05</v>
      </c>
      <c r="BC204" s="52" t="str">
        <f t="shared" si="39"/>
        <v>INR  Sixteen Thousand Four Hundred &amp; Forty One  and Paise Five Only</v>
      </c>
      <c r="HL204" s="16"/>
      <c r="HM204" s="16"/>
      <c r="HN204" s="16"/>
      <c r="HO204" s="16"/>
      <c r="HP204" s="16"/>
    </row>
    <row r="205" spans="1:224" s="15" customFormat="1" ht="63.75" customHeight="1">
      <c r="A205" s="56">
        <v>193</v>
      </c>
      <c r="B205" s="78" t="s">
        <v>644</v>
      </c>
      <c r="C205" s="90" t="s">
        <v>244</v>
      </c>
      <c r="D205" s="91">
        <v>120</v>
      </c>
      <c r="E205" s="92" t="s">
        <v>248</v>
      </c>
      <c r="F205" s="93">
        <v>48.64</v>
      </c>
      <c r="G205" s="53"/>
      <c r="H205" s="43"/>
      <c r="I205" s="42" t="s">
        <v>39</v>
      </c>
      <c r="J205" s="44">
        <f t="shared" si="36"/>
        <v>1</v>
      </c>
      <c r="K205" s="45" t="s">
        <v>64</v>
      </c>
      <c r="L205" s="45" t="s">
        <v>7</v>
      </c>
      <c r="M205" s="72"/>
      <c r="N205" s="53"/>
      <c r="O205" s="53"/>
      <c r="P205" s="49"/>
      <c r="Q205" s="53"/>
      <c r="R205" s="53"/>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73">
        <f t="shared" si="37"/>
        <v>5836.8</v>
      </c>
      <c r="BB205" s="74">
        <f t="shared" si="38"/>
        <v>5836.8</v>
      </c>
      <c r="BC205" s="52" t="str">
        <f t="shared" si="39"/>
        <v>INR  Five Thousand Eight Hundred &amp; Thirty Six  and Paise Eighty Only</v>
      </c>
      <c r="HL205" s="16"/>
      <c r="HM205" s="16"/>
      <c r="HN205" s="16"/>
      <c r="HO205" s="16"/>
      <c r="HP205" s="16"/>
    </row>
    <row r="206" spans="1:224" s="15" customFormat="1" ht="66.75" customHeight="1">
      <c r="A206" s="56">
        <v>194</v>
      </c>
      <c r="B206" s="79" t="s">
        <v>645</v>
      </c>
      <c r="C206" s="90" t="s">
        <v>245</v>
      </c>
      <c r="D206" s="91">
        <v>3</v>
      </c>
      <c r="E206" s="92" t="s">
        <v>248</v>
      </c>
      <c r="F206" s="93">
        <v>417.41</v>
      </c>
      <c r="G206" s="53"/>
      <c r="H206" s="43"/>
      <c r="I206" s="42" t="s">
        <v>39</v>
      </c>
      <c r="J206" s="44">
        <f t="shared" si="36"/>
        <v>1</v>
      </c>
      <c r="K206" s="45" t="s">
        <v>64</v>
      </c>
      <c r="L206" s="45" t="s">
        <v>7</v>
      </c>
      <c r="M206" s="72"/>
      <c r="N206" s="53"/>
      <c r="O206" s="53"/>
      <c r="P206" s="49"/>
      <c r="Q206" s="53"/>
      <c r="R206" s="53"/>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73">
        <f t="shared" si="37"/>
        <v>1252.23</v>
      </c>
      <c r="BB206" s="74">
        <f t="shared" si="38"/>
        <v>1252.23</v>
      </c>
      <c r="BC206" s="52" t="str">
        <f t="shared" si="39"/>
        <v>INR  One Thousand Two Hundred &amp; Fifty Two  and Paise Twenty Three Only</v>
      </c>
      <c r="HL206" s="16"/>
      <c r="HM206" s="16"/>
      <c r="HN206" s="16"/>
      <c r="HO206" s="16"/>
      <c r="HP206" s="16"/>
    </row>
    <row r="207" spans="1:224" s="15" customFormat="1" ht="66" customHeight="1">
      <c r="A207" s="56">
        <v>195</v>
      </c>
      <c r="B207" s="79" t="s">
        <v>646</v>
      </c>
      <c r="C207" s="90" t="s">
        <v>257</v>
      </c>
      <c r="D207" s="91">
        <v>3</v>
      </c>
      <c r="E207" s="92" t="s">
        <v>248</v>
      </c>
      <c r="F207" s="93">
        <v>331.44</v>
      </c>
      <c r="G207" s="53"/>
      <c r="H207" s="43"/>
      <c r="I207" s="42" t="s">
        <v>39</v>
      </c>
      <c r="J207" s="44">
        <f t="shared" si="36"/>
        <v>1</v>
      </c>
      <c r="K207" s="45" t="s">
        <v>64</v>
      </c>
      <c r="L207" s="45" t="s">
        <v>7</v>
      </c>
      <c r="M207" s="72"/>
      <c r="N207" s="53"/>
      <c r="O207" s="53"/>
      <c r="P207" s="49"/>
      <c r="Q207" s="53"/>
      <c r="R207" s="53"/>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73">
        <f t="shared" si="37"/>
        <v>994.32</v>
      </c>
      <c r="BB207" s="74">
        <f t="shared" si="38"/>
        <v>994.32</v>
      </c>
      <c r="BC207" s="52" t="str">
        <f t="shared" si="39"/>
        <v>INR  Nine Hundred &amp; Ninety Four  and Paise Thirty Two Only</v>
      </c>
      <c r="HL207" s="16"/>
      <c r="HM207" s="16"/>
      <c r="HN207" s="16"/>
      <c r="HO207" s="16"/>
      <c r="HP207" s="16"/>
    </row>
    <row r="208" spans="1:224" s="15" customFormat="1" ht="191.25" customHeight="1">
      <c r="A208" s="56">
        <v>196</v>
      </c>
      <c r="B208" s="78" t="s">
        <v>647</v>
      </c>
      <c r="C208" s="90" t="s">
        <v>258</v>
      </c>
      <c r="D208" s="91">
        <v>290</v>
      </c>
      <c r="E208" s="92" t="s">
        <v>409</v>
      </c>
      <c r="F208" s="93">
        <v>64.48</v>
      </c>
      <c r="G208" s="53"/>
      <c r="H208" s="43"/>
      <c r="I208" s="42" t="s">
        <v>39</v>
      </c>
      <c r="J208" s="44">
        <f t="shared" si="36"/>
        <v>1</v>
      </c>
      <c r="K208" s="45" t="s">
        <v>64</v>
      </c>
      <c r="L208" s="45" t="s">
        <v>7</v>
      </c>
      <c r="M208" s="72"/>
      <c r="N208" s="53"/>
      <c r="O208" s="53"/>
      <c r="P208" s="49"/>
      <c r="Q208" s="53"/>
      <c r="R208" s="53"/>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73">
        <f t="shared" si="37"/>
        <v>18699.2</v>
      </c>
      <c r="BB208" s="74">
        <f t="shared" si="38"/>
        <v>18699.2</v>
      </c>
      <c r="BC208" s="52" t="str">
        <f t="shared" si="39"/>
        <v>INR  Eighteen Thousand Six Hundred &amp; Ninety Nine  and Paise Twenty Only</v>
      </c>
      <c r="HL208" s="16"/>
      <c r="HM208" s="16"/>
      <c r="HN208" s="16"/>
      <c r="HO208" s="16"/>
      <c r="HP208" s="16"/>
    </row>
    <row r="209" spans="1:224" s="15" customFormat="1" ht="191.25" customHeight="1">
      <c r="A209" s="56">
        <v>197</v>
      </c>
      <c r="B209" s="78" t="s">
        <v>648</v>
      </c>
      <c r="C209" s="90" t="s">
        <v>259</v>
      </c>
      <c r="D209" s="91">
        <v>170</v>
      </c>
      <c r="E209" s="92" t="s">
        <v>409</v>
      </c>
      <c r="F209" s="93">
        <v>74.66</v>
      </c>
      <c r="G209" s="53"/>
      <c r="H209" s="43"/>
      <c r="I209" s="42" t="s">
        <v>39</v>
      </c>
      <c r="J209" s="44">
        <f t="shared" si="36"/>
        <v>1</v>
      </c>
      <c r="K209" s="45" t="s">
        <v>64</v>
      </c>
      <c r="L209" s="45" t="s">
        <v>7</v>
      </c>
      <c r="M209" s="72"/>
      <c r="N209" s="53"/>
      <c r="O209" s="53"/>
      <c r="P209" s="49"/>
      <c r="Q209" s="53"/>
      <c r="R209" s="53"/>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49"/>
      <c r="BA209" s="73">
        <f t="shared" si="37"/>
        <v>12692.2</v>
      </c>
      <c r="BB209" s="74">
        <f t="shared" si="38"/>
        <v>12692.2</v>
      </c>
      <c r="BC209" s="52" t="str">
        <f t="shared" si="39"/>
        <v>INR  Twelve Thousand Six Hundred &amp; Ninety Two  and Paise Twenty Only</v>
      </c>
      <c r="HL209" s="16"/>
      <c r="HM209" s="16"/>
      <c r="HN209" s="16"/>
      <c r="HO209" s="16"/>
      <c r="HP209" s="16"/>
    </row>
    <row r="210" spans="1:224" s="15" customFormat="1" ht="189" customHeight="1">
      <c r="A210" s="56">
        <v>198</v>
      </c>
      <c r="B210" s="79" t="s">
        <v>649</v>
      </c>
      <c r="C210" s="90" t="s">
        <v>260</v>
      </c>
      <c r="D210" s="91">
        <v>3120</v>
      </c>
      <c r="E210" s="92" t="s">
        <v>409</v>
      </c>
      <c r="F210" s="93">
        <v>95.02</v>
      </c>
      <c r="G210" s="53"/>
      <c r="H210" s="43"/>
      <c r="I210" s="42" t="s">
        <v>39</v>
      </c>
      <c r="J210" s="44">
        <f t="shared" si="36"/>
        <v>1</v>
      </c>
      <c r="K210" s="45" t="s">
        <v>64</v>
      </c>
      <c r="L210" s="45" t="s">
        <v>7</v>
      </c>
      <c r="M210" s="72"/>
      <c r="N210" s="53"/>
      <c r="O210" s="53"/>
      <c r="P210" s="49"/>
      <c r="Q210" s="53"/>
      <c r="R210" s="53"/>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73">
        <f t="shared" si="37"/>
        <v>296462.4</v>
      </c>
      <c r="BB210" s="74">
        <f t="shared" si="38"/>
        <v>296462.4</v>
      </c>
      <c r="BC210" s="52" t="str">
        <f t="shared" si="39"/>
        <v>INR  Two Lakh Ninety Six Thousand Four Hundred &amp; Sixty Two  and Paise Forty Only</v>
      </c>
      <c r="HL210" s="16"/>
      <c r="HM210" s="16"/>
      <c r="HN210" s="16"/>
      <c r="HO210" s="16"/>
      <c r="HP210" s="16"/>
    </row>
    <row r="211" spans="1:224" s="15" customFormat="1" ht="195.75" customHeight="1">
      <c r="A211" s="56">
        <v>199</v>
      </c>
      <c r="B211" s="78" t="s">
        <v>650</v>
      </c>
      <c r="C211" s="90" t="s">
        <v>261</v>
      </c>
      <c r="D211" s="91">
        <v>140</v>
      </c>
      <c r="E211" s="92" t="s">
        <v>409</v>
      </c>
      <c r="F211" s="93">
        <v>105.2</v>
      </c>
      <c r="G211" s="53"/>
      <c r="H211" s="43"/>
      <c r="I211" s="42" t="s">
        <v>39</v>
      </c>
      <c r="J211" s="44">
        <f t="shared" si="36"/>
        <v>1</v>
      </c>
      <c r="K211" s="45" t="s">
        <v>64</v>
      </c>
      <c r="L211" s="45" t="s">
        <v>7</v>
      </c>
      <c r="M211" s="72"/>
      <c r="N211" s="53"/>
      <c r="O211" s="53"/>
      <c r="P211" s="49"/>
      <c r="Q211" s="53"/>
      <c r="R211" s="53"/>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73">
        <f t="shared" si="37"/>
        <v>14728</v>
      </c>
      <c r="BB211" s="74">
        <f t="shared" si="38"/>
        <v>14728</v>
      </c>
      <c r="BC211" s="52" t="str">
        <f t="shared" si="39"/>
        <v>INR  Fourteen Thousand Seven Hundred &amp; Twenty Eight  Only</v>
      </c>
      <c r="HL211" s="16"/>
      <c r="HM211" s="16"/>
      <c r="HN211" s="16"/>
      <c r="HO211" s="16"/>
      <c r="HP211" s="16"/>
    </row>
    <row r="212" spans="1:224" s="15" customFormat="1" ht="55.5" customHeight="1">
      <c r="A212" s="56">
        <v>200</v>
      </c>
      <c r="B212" s="81" t="s">
        <v>683</v>
      </c>
      <c r="C212" s="90" t="s">
        <v>262</v>
      </c>
      <c r="D212" s="91">
        <v>7</v>
      </c>
      <c r="E212" s="92" t="s">
        <v>248</v>
      </c>
      <c r="F212" s="93">
        <v>8868.61</v>
      </c>
      <c r="G212" s="53"/>
      <c r="H212" s="43"/>
      <c r="I212" s="42" t="s">
        <v>39</v>
      </c>
      <c r="J212" s="44">
        <f t="shared" si="36"/>
        <v>1</v>
      </c>
      <c r="K212" s="45" t="s">
        <v>64</v>
      </c>
      <c r="L212" s="45" t="s">
        <v>7</v>
      </c>
      <c r="M212" s="72"/>
      <c r="N212" s="53"/>
      <c r="O212" s="53"/>
      <c r="P212" s="49"/>
      <c r="Q212" s="53"/>
      <c r="R212" s="53"/>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73">
        <f t="shared" si="37"/>
        <v>62080.27</v>
      </c>
      <c r="BB212" s="74">
        <f t="shared" si="38"/>
        <v>62080.27</v>
      </c>
      <c r="BC212" s="52" t="str">
        <f t="shared" si="39"/>
        <v>INR  Sixty Two Thousand  &amp;Eighty  and Paise Twenty Seven Only</v>
      </c>
      <c r="HL212" s="16"/>
      <c r="HM212" s="16"/>
      <c r="HN212" s="16"/>
      <c r="HO212" s="16"/>
      <c r="HP212" s="16"/>
    </row>
    <row r="213" spans="1:224" s="15" customFormat="1" ht="34.5" customHeight="1">
      <c r="A213" s="56">
        <v>201</v>
      </c>
      <c r="B213" s="78" t="s">
        <v>684</v>
      </c>
      <c r="C213" s="90" t="s">
        <v>263</v>
      </c>
      <c r="D213" s="91">
        <v>7</v>
      </c>
      <c r="E213" s="92" t="s">
        <v>248</v>
      </c>
      <c r="F213" s="93">
        <v>337.1</v>
      </c>
      <c r="G213" s="53"/>
      <c r="H213" s="43"/>
      <c r="I213" s="42" t="s">
        <v>39</v>
      </c>
      <c r="J213" s="44">
        <f t="shared" si="36"/>
        <v>1</v>
      </c>
      <c r="K213" s="45" t="s">
        <v>64</v>
      </c>
      <c r="L213" s="45" t="s">
        <v>7</v>
      </c>
      <c r="M213" s="72"/>
      <c r="N213" s="53"/>
      <c r="O213" s="53"/>
      <c r="P213" s="49"/>
      <c r="Q213" s="53"/>
      <c r="R213" s="53"/>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73">
        <f t="shared" si="37"/>
        <v>2359.7</v>
      </c>
      <c r="BB213" s="74">
        <f t="shared" si="38"/>
        <v>2359.7</v>
      </c>
      <c r="BC213" s="52" t="str">
        <f t="shared" si="39"/>
        <v>INR  Two Thousand Three Hundred &amp; Fifty Nine  and Paise Seventy Only</v>
      </c>
      <c r="HL213" s="16"/>
      <c r="HM213" s="16"/>
      <c r="HN213" s="16"/>
      <c r="HO213" s="16"/>
      <c r="HP213" s="16"/>
    </row>
    <row r="214" spans="1:224" s="15" customFormat="1" ht="39" customHeight="1">
      <c r="A214" s="56">
        <v>202</v>
      </c>
      <c r="B214" s="78" t="s">
        <v>330</v>
      </c>
      <c r="C214" s="90" t="s">
        <v>264</v>
      </c>
      <c r="D214" s="91">
        <v>21</v>
      </c>
      <c r="E214" s="92" t="s">
        <v>248</v>
      </c>
      <c r="F214" s="93">
        <v>21.49</v>
      </c>
      <c r="G214" s="53"/>
      <c r="H214" s="43"/>
      <c r="I214" s="42" t="s">
        <v>39</v>
      </c>
      <c r="J214" s="44">
        <f t="shared" si="36"/>
        <v>1</v>
      </c>
      <c r="K214" s="45" t="s">
        <v>64</v>
      </c>
      <c r="L214" s="45" t="s">
        <v>7</v>
      </c>
      <c r="M214" s="72"/>
      <c r="N214" s="53"/>
      <c r="O214" s="53"/>
      <c r="P214" s="49"/>
      <c r="Q214" s="53"/>
      <c r="R214" s="53"/>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73">
        <f t="shared" si="37"/>
        <v>451.29</v>
      </c>
      <c r="BB214" s="74">
        <f t="shared" si="38"/>
        <v>451.29</v>
      </c>
      <c r="BC214" s="52" t="str">
        <f t="shared" si="39"/>
        <v>INR  Four Hundred &amp; Fifty One  and Paise Twenty Nine Only</v>
      </c>
      <c r="HL214" s="16"/>
      <c r="HM214" s="16"/>
      <c r="HN214" s="16"/>
      <c r="HO214" s="16"/>
      <c r="HP214" s="16"/>
    </row>
    <row r="215" spans="1:224" s="15" customFormat="1" ht="264" customHeight="1">
      <c r="A215" s="56">
        <v>203</v>
      </c>
      <c r="B215" s="78" t="s">
        <v>331</v>
      </c>
      <c r="C215" s="90" t="s">
        <v>416</v>
      </c>
      <c r="D215" s="91">
        <v>14</v>
      </c>
      <c r="E215" s="92" t="s">
        <v>248</v>
      </c>
      <c r="F215" s="93">
        <v>8206.86</v>
      </c>
      <c r="G215" s="53"/>
      <c r="H215" s="43"/>
      <c r="I215" s="42" t="s">
        <v>39</v>
      </c>
      <c r="J215" s="44">
        <f t="shared" si="36"/>
        <v>1</v>
      </c>
      <c r="K215" s="45" t="s">
        <v>64</v>
      </c>
      <c r="L215" s="45" t="s">
        <v>7</v>
      </c>
      <c r="M215" s="72"/>
      <c r="N215" s="53"/>
      <c r="O215" s="53"/>
      <c r="P215" s="49"/>
      <c r="Q215" s="53"/>
      <c r="R215" s="53"/>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73">
        <f t="shared" si="37"/>
        <v>114896.04</v>
      </c>
      <c r="BB215" s="74">
        <f t="shared" si="38"/>
        <v>114896.04</v>
      </c>
      <c r="BC215" s="52" t="str">
        <f t="shared" si="39"/>
        <v>INR  One Lakh Fourteen Thousand Eight Hundred &amp; Ninety Six  and Paise Four Only</v>
      </c>
      <c r="HL215" s="16"/>
      <c r="HM215" s="16"/>
      <c r="HN215" s="16"/>
      <c r="HO215" s="16"/>
      <c r="HP215" s="16"/>
    </row>
    <row r="216" spans="1:224" s="15" customFormat="1" ht="292.5" customHeight="1">
      <c r="A216" s="56">
        <v>204</v>
      </c>
      <c r="B216" s="79" t="s">
        <v>522</v>
      </c>
      <c r="C216" s="90" t="s">
        <v>417</v>
      </c>
      <c r="D216" s="91">
        <v>3</v>
      </c>
      <c r="E216" s="92" t="s">
        <v>248</v>
      </c>
      <c r="F216" s="93">
        <v>71189.81</v>
      </c>
      <c r="G216" s="53"/>
      <c r="H216" s="43"/>
      <c r="I216" s="42" t="s">
        <v>39</v>
      </c>
      <c r="J216" s="44">
        <f t="shared" si="36"/>
        <v>1</v>
      </c>
      <c r="K216" s="45" t="s">
        <v>64</v>
      </c>
      <c r="L216" s="45" t="s">
        <v>7</v>
      </c>
      <c r="M216" s="72"/>
      <c r="N216" s="53"/>
      <c r="O216" s="53"/>
      <c r="P216" s="49"/>
      <c r="Q216" s="53"/>
      <c r="R216" s="53"/>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73">
        <f t="shared" si="37"/>
        <v>213569.43</v>
      </c>
      <c r="BB216" s="74">
        <f t="shared" si="38"/>
        <v>213569.43</v>
      </c>
      <c r="BC216" s="52" t="str">
        <f t="shared" si="39"/>
        <v>INR  Two Lakh Thirteen Thousand Five Hundred &amp; Sixty Nine  and Paise Forty Three Only</v>
      </c>
      <c r="HL216" s="16"/>
      <c r="HM216" s="16"/>
      <c r="HN216" s="16"/>
      <c r="HO216" s="16"/>
      <c r="HP216" s="16"/>
    </row>
    <row r="217" spans="1:224" s="15" customFormat="1" ht="291.75" customHeight="1">
      <c r="A217" s="56">
        <v>205</v>
      </c>
      <c r="B217" s="78" t="s">
        <v>332</v>
      </c>
      <c r="C217" s="90" t="s">
        <v>418</v>
      </c>
      <c r="D217" s="91">
        <v>4</v>
      </c>
      <c r="E217" s="92" t="s">
        <v>248</v>
      </c>
      <c r="F217" s="93">
        <v>18717.97</v>
      </c>
      <c r="G217" s="53"/>
      <c r="H217" s="43"/>
      <c r="I217" s="42" t="s">
        <v>39</v>
      </c>
      <c r="J217" s="44">
        <f t="shared" si="36"/>
        <v>1</v>
      </c>
      <c r="K217" s="45" t="s">
        <v>64</v>
      </c>
      <c r="L217" s="45" t="s">
        <v>7</v>
      </c>
      <c r="M217" s="72"/>
      <c r="N217" s="53"/>
      <c r="O217" s="53"/>
      <c r="P217" s="49"/>
      <c r="Q217" s="53"/>
      <c r="R217" s="53"/>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73">
        <f t="shared" si="37"/>
        <v>74871.88</v>
      </c>
      <c r="BB217" s="74">
        <f t="shared" si="38"/>
        <v>74871.88</v>
      </c>
      <c r="BC217" s="52" t="str">
        <f t="shared" si="39"/>
        <v>INR  Seventy Four Thousand Eight Hundred &amp; Seventy One  and Paise Eighty Eight Only</v>
      </c>
      <c r="HL217" s="16"/>
      <c r="HM217" s="16"/>
      <c r="HN217" s="16"/>
      <c r="HO217" s="16"/>
      <c r="HP217" s="16"/>
    </row>
    <row r="218" spans="1:224" s="15" customFormat="1" ht="78.75" customHeight="1">
      <c r="A218" s="56">
        <v>206</v>
      </c>
      <c r="B218" s="79" t="s">
        <v>685</v>
      </c>
      <c r="C218" s="90" t="s">
        <v>419</v>
      </c>
      <c r="D218" s="91">
        <v>6</v>
      </c>
      <c r="E218" s="92" t="s">
        <v>247</v>
      </c>
      <c r="F218" s="93">
        <v>727.36</v>
      </c>
      <c r="G218" s="53"/>
      <c r="H218" s="43"/>
      <c r="I218" s="42" t="s">
        <v>39</v>
      </c>
      <c r="J218" s="44">
        <f t="shared" si="36"/>
        <v>1</v>
      </c>
      <c r="K218" s="45" t="s">
        <v>64</v>
      </c>
      <c r="L218" s="45" t="s">
        <v>7</v>
      </c>
      <c r="M218" s="72"/>
      <c r="N218" s="53"/>
      <c r="O218" s="53"/>
      <c r="P218" s="49"/>
      <c r="Q218" s="53"/>
      <c r="R218" s="53"/>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73">
        <f t="shared" si="37"/>
        <v>4364.16</v>
      </c>
      <c r="BB218" s="74">
        <f t="shared" si="38"/>
        <v>4364.16</v>
      </c>
      <c r="BC218" s="52" t="str">
        <f t="shared" si="39"/>
        <v>INR  Four Thousand Three Hundred &amp; Sixty Four  and Paise Sixteen Only</v>
      </c>
      <c r="HL218" s="16"/>
      <c r="HM218" s="16"/>
      <c r="HN218" s="16"/>
      <c r="HO218" s="16"/>
      <c r="HP218" s="16"/>
    </row>
    <row r="219" spans="1:224" s="15" customFormat="1" ht="171" customHeight="1">
      <c r="A219" s="56">
        <v>207</v>
      </c>
      <c r="B219" s="79" t="s">
        <v>523</v>
      </c>
      <c r="C219" s="90" t="s">
        <v>420</v>
      </c>
      <c r="D219" s="91">
        <v>6</v>
      </c>
      <c r="E219" s="92" t="s">
        <v>247</v>
      </c>
      <c r="F219" s="93">
        <v>2558.77</v>
      </c>
      <c r="G219" s="53"/>
      <c r="H219" s="43"/>
      <c r="I219" s="42" t="s">
        <v>39</v>
      </c>
      <c r="J219" s="44">
        <f t="shared" si="36"/>
        <v>1</v>
      </c>
      <c r="K219" s="45" t="s">
        <v>64</v>
      </c>
      <c r="L219" s="45" t="s">
        <v>7</v>
      </c>
      <c r="M219" s="72"/>
      <c r="N219" s="53"/>
      <c r="O219" s="53"/>
      <c r="P219" s="49"/>
      <c r="Q219" s="53"/>
      <c r="R219" s="53"/>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73">
        <f t="shared" si="37"/>
        <v>15352.62</v>
      </c>
      <c r="BB219" s="74">
        <f t="shared" si="38"/>
        <v>15352.62</v>
      </c>
      <c r="BC219" s="52" t="str">
        <f t="shared" si="39"/>
        <v>INR  Fifteen Thousand Three Hundred &amp; Fifty Two  and Paise Sixty Two Only</v>
      </c>
      <c r="HL219" s="16"/>
      <c r="HM219" s="16"/>
      <c r="HN219" s="16"/>
      <c r="HO219" s="16"/>
      <c r="HP219" s="16"/>
    </row>
    <row r="220" spans="1:224" s="15" customFormat="1" ht="52.5" customHeight="1">
      <c r="A220" s="56">
        <v>208</v>
      </c>
      <c r="B220" s="79" t="s">
        <v>686</v>
      </c>
      <c r="C220" s="90" t="s">
        <v>421</v>
      </c>
      <c r="D220" s="91">
        <v>1</v>
      </c>
      <c r="E220" s="92" t="s">
        <v>248</v>
      </c>
      <c r="F220" s="93">
        <v>4284.99</v>
      </c>
      <c r="G220" s="53"/>
      <c r="H220" s="43"/>
      <c r="I220" s="42" t="s">
        <v>39</v>
      </c>
      <c r="J220" s="44">
        <f t="shared" si="36"/>
        <v>1</v>
      </c>
      <c r="K220" s="45" t="s">
        <v>64</v>
      </c>
      <c r="L220" s="45" t="s">
        <v>7</v>
      </c>
      <c r="M220" s="72"/>
      <c r="N220" s="53"/>
      <c r="O220" s="53"/>
      <c r="P220" s="49"/>
      <c r="Q220" s="53"/>
      <c r="R220" s="53"/>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73">
        <f t="shared" si="37"/>
        <v>4284.99</v>
      </c>
      <c r="BB220" s="74">
        <f t="shared" si="38"/>
        <v>4284.99</v>
      </c>
      <c r="BC220" s="52" t="str">
        <f t="shared" si="39"/>
        <v>INR  Four Thousand Two Hundred &amp; Eighty Four  and Paise Ninety Nine Only</v>
      </c>
      <c r="HL220" s="16"/>
      <c r="HM220" s="16"/>
      <c r="HN220" s="16"/>
      <c r="HO220" s="16"/>
      <c r="HP220" s="16"/>
    </row>
    <row r="221" spans="1:224" s="15" customFormat="1" ht="48.75" customHeight="1">
      <c r="A221" s="56">
        <v>209</v>
      </c>
      <c r="B221" s="79" t="s">
        <v>333</v>
      </c>
      <c r="C221" s="90" t="s">
        <v>422</v>
      </c>
      <c r="D221" s="91">
        <v>1</v>
      </c>
      <c r="E221" s="92" t="s">
        <v>248</v>
      </c>
      <c r="F221" s="93">
        <v>917.4</v>
      </c>
      <c r="G221" s="53"/>
      <c r="H221" s="43"/>
      <c r="I221" s="42" t="s">
        <v>39</v>
      </c>
      <c r="J221" s="44">
        <f t="shared" si="36"/>
        <v>1</v>
      </c>
      <c r="K221" s="45" t="s">
        <v>64</v>
      </c>
      <c r="L221" s="45" t="s">
        <v>7</v>
      </c>
      <c r="M221" s="72"/>
      <c r="N221" s="53"/>
      <c r="O221" s="53"/>
      <c r="P221" s="49"/>
      <c r="Q221" s="53"/>
      <c r="R221" s="53"/>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73">
        <f t="shared" si="37"/>
        <v>917.4</v>
      </c>
      <c r="BB221" s="74">
        <f t="shared" si="38"/>
        <v>917.4</v>
      </c>
      <c r="BC221" s="52" t="str">
        <f t="shared" si="39"/>
        <v>INR  Nine Hundred &amp; Seventeen  and Paise Forty Only</v>
      </c>
      <c r="HL221" s="16"/>
      <c r="HM221" s="16"/>
      <c r="HN221" s="16"/>
      <c r="HO221" s="16"/>
      <c r="HP221" s="16"/>
    </row>
    <row r="222" spans="1:224" s="15" customFormat="1" ht="69" customHeight="1">
      <c r="A222" s="56">
        <v>210</v>
      </c>
      <c r="B222" s="62" t="s">
        <v>651</v>
      </c>
      <c r="C222" s="90" t="s">
        <v>423</v>
      </c>
      <c r="D222" s="91">
        <v>1</v>
      </c>
      <c r="E222" s="92" t="s">
        <v>255</v>
      </c>
      <c r="F222" s="75">
        <v>8387.848</v>
      </c>
      <c r="G222" s="53"/>
      <c r="H222" s="43"/>
      <c r="I222" s="42" t="s">
        <v>39</v>
      </c>
      <c r="J222" s="44">
        <f t="shared" si="36"/>
        <v>1</v>
      </c>
      <c r="K222" s="45" t="s">
        <v>64</v>
      </c>
      <c r="L222" s="45" t="s">
        <v>7</v>
      </c>
      <c r="M222" s="72"/>
      <c r="N222" s="53"/>
      <c r="O222" s="53"/>
      <c r="P222" s="49"/>
      <c r="Q222" s="53"/>
      <c r="R222" s="53"/>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73">
        <f t="shared" si="37"/>
        <v>8387.85</v>
      </c>
      <c r="BB222" s="74">
        <f t="shared" si="38"/>
        <v>8387.85</v>
      </c>
      <c r="BC222" s="52" t="str">
        <f t="shared" si="39"/>
        <v>INR  Eight Thousand Three Hundred &amp; Eighty Seven  and Paise Eighty Five Only</v>
      </c>
      <c r="HL222" s="16"/>
      <c r="HM222" s="16"/>
      <c r="HN222" s="16"/>
      <c r="HO222" s="16"/>
      <c r="HP222" s="16"/>
    </row>
    <row r="223" spans="1:224" s="15" customFormat="1" ht="51" customHeight="1">
      <c r="A223" s="56">
        <v>211</v>
      </c>
      <c r="B223" s="79" t="s">
        <v>334</v>
      </c>
      <c r="C223" s="90" t="s">
        <v>424</v>
      </c>
      <c r="D223" s="91">
        <v>1</v>
      </c>
      <c r="E223" s="92" t="s">
        <v>254</v>
      </c>
      <c r="F223" s="75">
        <v>9692.1216</v>
      </c>
      <c r="G223" s="53"/>
      <c r="H223" s="43"/>
      <c r="I223" s="42" t="s">
        <v>39</v>
      </c>
      <c r="J223" s="44">
        <f t="shared" si="36"/>
        <v>1</v>
      </c>
      <c r="K223" s="45" t="s">
        <v>64</v>
      </c>
      <c r="L223" s="45" t="s">
        <v>7</v>
      </c>
      <c r="M223" s="72"/>
      <c r="N223" s="53"/>
      <c r="O223" s="53"/>
      <c r="P223" s="49"/>
      <c r="Q223" s="53"/>
      <c r="R223" s="53"/>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73">
        <f t="shared" si="37"/>
        <v>9692.12</v>
      </c>
      <c r="BB223" s="74">
        <f t="shared" si="38"/>
        <v>9692.12</v>
      </c>
      <c r="BC223" s="52" t="str">
        <f t="shared" si="39"/>
        <v>INR  Nine Thousand Six Hundred &amp; Ninety Two  and Paise Twelve Only</v>
      </c>
      <c r="HL223" s="16"/>
      <c r="HM223" s="16"/>
      <c r="HN223" s="16"/>
      <c r="HO223" s="16"/>
      <c r="HP223" s="16"/>
    </row>
    <row r="224" spans="1:224" s="15" customFormat="1" ht="144.75" customHeight="1">
      <c r="A224" s="56">
        <v>212</v>
      </c>
      <c r="B224" s="79" t="s">
        <v>335</v>
      </c>
      <c r="C224" s="90" t="s">
        <v>425</v>
      </c>
      <c r="D224" s="91">
        <v>1</v>
      </c>
      <c r="E224" s="92" t="s">
        <v>255</v>
      </c>
      <c r="F224" s="75">
        <v>24051.5744</v>
      </c>
      <c r="G224" s="53"/>
      <c r="H224" s="43"/>
      <c r="I224" s="42" t="s">
        <v>39</v>
      </c>
      <c r="J224" s="44">
        <f t="shared" si="36"/>
        <v>1</v>
      </c>
      <c r="K224" s="45" t="s">
        <v>64</v>
      </c>
      <c r="L224" s="45" t="s">
        <v>7</v>
      </c>
      <c r="M224" s="72"/>
      <c r="N224" s="53"/>
      <c r="O224" s="53"/>
      <c r="P224" s="49"/>
      <c r="Q224" s="53"/>
      <c r="R224" s="53"/>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73">
        <f t="shared" si="37"/>
        <v>24051.57</v>
      </c>
      <c r="BB224" s="74">
        <f t="shared" si="38"/>
        <v>24051.57</v>
      </c>
      <c r="BC224" s="52" t="str">
        <f t="shared" si="39"/>
        <v>INR  Twenty Four Thousand  &amp;Fifty One  and Paise Fifty Seven Only</v>
      </c>
      <c r="HL224" s="16"/>
      <c r="HM224" s="16"/>
      <c r="HN224" s="16"/>
      <c r="HO224" s="16"/>
      <c r="HP224" s="16"/>
    </row>
    <row r="225" spans="1:224" s="15" customFormat="1" ht="101.25" customHeight="1">
      <c r="A225" s="56">
        <v>213</v>
      </c>
      <c r="B225" s="79" t="s">
        <v>336</v>
      </c>
      <c r="C225" s="90" t="s">
        <v>426</v>
      </c>
      <c r="D225" s="91">
        <v>2</v>
      </c>
      <c r="E225" s="92" t="s">
        <v>255</v>
      </c>
      <c r="F225" s="75">
        <v>5678.624</v>
      </c>
      <c r="G225" s="53"/>
      <c r="H225" s="43"/>
      <c r="I225" s="42" t="s">
        <v>39</v>
      </c>
      <c r="J225" s="44">
        <f t="shared" si="36"/>
        <v>1</v>
      </c>
      <c r="K225" s="45" t="s">
        <v>64</v>
      </c>
      <c r="L225" s="45" t="s">
        <v>7</v>
      </c>
      <c r="M225" s="72"/>
      <c r="N225" s="53"/>
      <c r="O225" s="53"/>
      <c r="P225" s="49"/>
      <c r="Q225" s="53"/>
      <c r="R225" s="53"/>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73">
        <f t="shared" si="37"/>
        <v>11357.25</v>
      </c>
      <c r="BB225" s="74">
        <f t="shared" si="38"/>
        <v>11357.25</v>
      </c>
      <c r="BC225" s="52" t="str">
        <f t="shared" si="39"/>
        <v>INR  Eleven Thousand Three Hundred &amp; Fifty Seven  and Paise Twenty Five Only</v>
      </c>
      <c r="HL225" s="16"/>
      <c r="HM225" s="16"/>
      <c r="HN225" s="16"/>
      <c r="HO225" s="16"/>
      <c r="HP225" s="16"/>
    </row>
    <row r="226" spans="1:224" s="15" customFormat="1" ht="126" customHeight="1">
      <c r="A226" s="56">
        <v>214</v>
      </c>
      <c r="B226" s="79" t="s">
        <v>337</v>
      </c>
      <c r="C226" s="90" t="s">
        <v>427</v>
      </c>
      <c r="D226" s="91">
        <v>4</v>
      </c>
      <c r="E226" s="92" t="s">
        <v>255</v>
      </c>
      <c r="F226" s="75">
        <v>3784.9952</v>
      </c>
      <c r="G226" s="53"/>
      <c r="H226" s="43"/>
      <c r="I226" s="42" t="s">
        <v>39</v>
      </c>
      <c r="J226" s="44">
        <f t="shared" si="36"/>
        <v>1</v>
      </c>
      <c r="K226" s="45" t="s">
        <v>64</v>
      </c>
      <c r="L226" s="45" t="s">
        <v>7</v>
      </c>
      <c r="M226" s="72"/>
      <c r="N226" s="53"/>
      <c r="O226" s="53"/>
      <c r="P226" s="49"/>
      <c r="Q226" s="53"/>
      <c r="R226" s="53"/>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73">
        <f t="shared" si="37"/>
        <v>15139.98</v>
      </c>
      <c r="BB226" s="74">
        <f t="shared" si="38"/>
        <v>15139.98</v>
      </c>
      <c r="BC226" s="52" t="str">
        <f t="shared" si="39"/>
        <v>INR  Fifteen Thousand One Hundred &amp; Thirty Nine  and Paise Ninety Eight Only</v>
      </c>
      <c r="HL226" s="16"/>
      <c r="HM226" s="16"/>
      <c r="HN226" s="16"/>
      <c r="HO226" s="16"/>
      <c r="HP226" s="16"/>
    </row>
    <row r="227" spans="1:224" s="15" customFormat="1" ht="62.25" customHeight="1">
      <c r="A227" s="56">
        <v>215</v>
      </c>
      <c r="B227" s="79" t="s">
        <v>338</v>
      </c>
      <c r="C227" s="90" t="s">
        <v>428</v>
      </c>
      <c r="D227" s="91">
        <v>2</v>
      </c>
      <c r="E227" s="92" t="s">
        <v>255</v>
      </c>
      <c r="F227" s="75">
        <v>3580.248</v>
      </c>
      <c r="G227" s="53"/>
      <c r="H227" s="43"/>
      <c r="I227" s="42" t="s">
        <v>39</v>
      </c>
      <c r="J227" s="44">
        <f t="shared" si="36"/>
        <v>1</v>
      </c>
      <c r="K227" s="45" t="s">
        <v>64</v>
      </c>
      <c r="L227" s="45" t="s">
        <v>7</v>
      </c>
      <c r="M227" s="72"/>
      <c r="N227" s="53"/>
      <c r="O227" s="53"/>
      <c r="P227" s="49"/>
      <c r="Q227" s="53"/>
      <c r="R227" s="53"/>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73">
        <f t="shared" si="37"/>
        <v>7160.5</v>
      </c>
      <c r="BB227" s="74">
        <f t="shared" si="38"/>
        <v>7160.5</v>
      </c>
      <c r="BC227" s="52" t="str">
        <f t="shared" si="39"/>
        <v>INR  Seven Thousand One Hundred &amp; Sixty  and Paise Fifty Only</v>
      </c>
      <c r="HL227" s="16"/>
      <c r="HM227" s="16"/>
      <c r="HN227" s="16"/>
      <c r="HO227" s="16"/>
      <c r="HP227" s="16"/>
    </row>
    <row r="228" spans="1:224" s="15" customFormat="1" ht="51.75" customHeight="1">
      <c r="A228" s="56">
        <v>216</v>
      </c>
      <c r="B228" s="79" t="s">
        <v>339</v>
      </c>
      <c r="C228" s="90" t="s">
        <v>429</v>
      </c>
      <c r="D228" s="91">
        <v>10</v>
      </c>
      <c r="E228" s="92" t="s">
        <v>253</v>
      </c>
      <c r="F228" s="75">
        <v>266.635152</v>
      </c>
      <c r="G228" s="53"/>
      <c r="H228" s="43"/>
      <c r="I228" s="42" t="s">
        <v>39</v>
      </c>
      <c r="J228" s="44">
        <f t="shared" si="36"/>
        <v>1</v>
      </c>
      <c r="K228" s="45" t="s">
        <v>64</v>
      </c>
      <c r="L228" s="45" t="s">
        <v>7</v>
      </c>
      <c r="M228" s="72"/>
      <c r="N228" s="53"/>
      <c r="O228" s="53"/>
      <c r="P228" s="49"/>
      <c r="Q228" s="53"/>
      <c r="R228" s="53"/>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73">
        <f t="shared" si="37"/>
        <v>2666.35</v>
      </c>
      <c r="BB228" s="74">
        <f t="shared" si="38"/>
        <v>2666.35</v>
      </c>
      <c r="BC228" s="52" t="str">
        <f t="shared" si="39"/>
        <v>INR  Two Thousand Six Hundred &amp; Sixty Six  and Paise Thirty Five Only</v>
      </c>
      <c r="HL228" s="16"/>
      <c r="HM228" s="16"/>
      <c r="HN228" s="16"/>
      <c r="HO228" s="16"/>
      <c r="HP228" s="16"/>
    </row>
    <row r="229" spans="1:224" s="15" customFormat="1" ht="48" customHeight="1">
      <c r="A229" s="56">
        <v>217</v>
      </c>
      <c r="B229" s="79" t="s">
        <v>687</v>
      </c>
      <c r="C229" s="90" t="s">
        <v>430</v>
      </c>
      <c r="D229" s="91">
        <v>95</v>
      </c>
      <c r="E229" s="92" t="s">
        <v>253</v>
      </c>
      <c r="F229" s="75">
        <v>164.442544</v>
      </c>
      <c r="G229" s="53"/>
      <c r="H229" s="43"/>
      <c r="I229" s="42" t="s">
        <v>39</v>
      </c>
      <c r="J229" s="44">
        <f t="shared" si="36"/>
        <v>1</v>
      </c>
      <c r="K229" s="45" t="s">
        <v>64</v>
      </c>
      <c r="L229" s="45" t="s">
        <v>7</v>
      </c>
      <c r="M229" s="72"/>
      <c r="N229" s="53"/>
      <c r="O229" s="53"/>
      <c r="P229" s="49"/>
      <c r="Q229" s="53"/>
      <c r="R229" s="53"/>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73">
        <f t="shared" si="37"/>
        <v>15622.04</v>
      </c>
      <c r="BB229" s="74">
        <f t="shared" si="38"/>
        <v>15622.04</v>
      </c>
      <c r="BC229" s="52" t="str">
        <f t="shared" si="39"/>
        <v>INR  Fifteen Thousand Six Hundred &amp; Twenty Two  and Paise Four Only</v>
      </c>
      <c r="HL229" s="16"/>
      <c r="HM229" s="16"/>
      <c r="HN229" s="16"/>
      <c r="HO229" s="16"/>
      <c r="HP229" s="16"/>
    </row>
    <row r="230" spans="1:224" s="15" customFormat="1" ht="51" customHeight="1">
      <c r="A230" s="56">
        <v>218</v>
      </c>
      <c r="B230" s="79" t="s">
        <v>688</v>
      </c>
      <c r="C230" s="90" t="s">
        <v>431</v>
      </c>
      <c r="D230" s="91">
        <v>155</v>
      </c>
      <c r="E230" s="92" t="s">
        <v>253</v>
      </c>
      <c r="F230" s="75">
        <v>96.310368</v>
      </c>
      <c r="G230" s="53"/>
      <c r="H230" s="43"/>
      <c r="I230" s="42" t="s">
        <v>39</v>
      </c>
      <c r="J230" s="44">
        <f t="shared" si="36"/>
        <v>1</v>
      </c>
      <c r="K230" s="45" t="s">
        <v>64</v>
      </c>
      <c r="L230" s="45" t="s">
        <v>7</v>
      </c>
      <c r="M230" s="72"/>
      <c r="N230" s="53"/>
      <c r="O230" s="53"/>
      <c r="P230" s="49"/>
      <c r="Q230" s="53"/>
      <c r="R230" s="53"/>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73">
        <f t="shared" si="37"/>
        <v>14928.11</v>
      </c>
      <c r="BB230" s="74">
        <f t="shared" si="38"/>
        <v>14928.11</v>
      </c>
      <c r="BC230" s="52" t="str">
        <f t="shared" si="39"/>
        <v>INR  Fourteen Thousand Nine Hundred &amp; Twenty Eight  and Paise Eleven Only</v>
      </c>
      <c r="HL230" s="16"/>
      <c r="HM230" s="16"/>
      <c r="HN230" s="16"/>
      <c r="HO230" s="16"/>
      <c r="HP230" s="16"/>
    </row>
    <row r="231" spans="1:224" s="15" customFormat="1" ht="51" customHeight="1">
      <c r="A231" s="56">
        <v>219</v>
      </c>
      <c r="B231" s="79" t="s">
        <v>340</v>
      </c>
      <c r="C231" s="90" t="s">
        <v>432</v>
      </c>
      <c r="D231" s="40"/>
      <c r="E231" s="94"/>
      <c r="F231" s="75"/>
      <c r="G231" s="43"/>
      <c r="H231" s="43"/>
      <c r="I231" s="42"/>
      <c r="J231" s="44"/>
      <c r="K231" s="45"/>
      <c r="L231" s="45"/>
      <c r="M231" s="46"/>
      <c r="N231" s="47"/>
      <c r="O231" s="47"/>
      <c r="P231" s="48"/>
      <c r="Q231" s="47"/>
      <c r="R231" s="47"/>
      <c r="S231" s="48"/>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50"/>
      <c r="BB231" s="51"/>
      <c r="BC231" s="52"/>
      <c r="HL231" s="16"/>
      <c r="HM231" s="16"/>
      <c r="HN231" s="16"/>
      <c r="HO231" s="16"/>
      <c r="HP231" s="16"/>
    </row>
    <row r="232" spans="1:224" s="15" customFormat="1" ht="66.75" customHeight="1">
      <c r="A232" s="56">
        <v>220</v>
      </c>
      <c r="B232" s="79" t="s">
        <v>652</v>
      </c>
      <c r="C232" s="90" t="s">
        <v>433</v>
      </c>
      <c r="D232" s="91">
        <v>10</v>
      </c>
      <c r="E232" s="92" t="s">
        <v>253</v>
      </c>
      <c r="F232" s="75">
        <v>183.2544</v>
      </c>
      <c r="G232" s="53"/>
      <c r="H232" s="43"/>
      <c r="I232" s="42" t="s">
        <v>39</v>
      </c>
      <c r="J232" s="44">
        <f t="shared" si="36"/>
        <v>1</v>
      </c>
      <c r="K232" s="45" t="s">
        <v>64</v>
      </c>
      <c r="L232" s="45" t="s">
        <v>7</v>
      </c>
      <c r="M232" s="72"/>
      <c r="N232" s="53"/>
      <c r="O232" s="53"/>
      <c r="P232" s="49"/>
      <c r="Q232" s="53"/>
      <c r="R232" s="53"/>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73">
        <f t="shared" si="37"/>
        <v>1832.54</v>
      </c>
      <c r="BB232" s="74">
        <f t="shared" si="38"/>
        <v>1832.54</v>
      </c>
      <c r="BC232" s="52" t="str">
        <f t="shared" si="39"/>
        <v>INR  One Thousand Eight Hundred &amp; Thirty Two  and Paise Fifty Four Only</v>
      </c>
      <c r="HL232" s="16"/>
      <c r="HM232" s="16"/>
      <c r="HN232" s="16"/>
      <c r="HO232" s="16"/>
      <c r="HP232" s="16"/>
    </row>
    <row r="233" spans="1:224" s="15" customFormat="1" ht="63.75" customHeight="1">
      <c r="A233" s="56">
        <v>221</v>
      </c>
      <c r="B233" s="79" t="s">
        <v>653</v>
      </c>
      <c r="C233" s="90" t="s">
        <v>434</v>
      </c>
      <c r="D233" s="91">
        <v>95</v>
      </c>
      <c r="E233" s="92" t="s">
        <v>253</v>
      </c>
      <c r="F233" s="75">
        <v>183.2544</v>
      </c>
      <c r="G233" s="53"/>
      <c r="H233" s="43"/>
      <c r="I233" s="42" t="s">
        <v>39</v>
      </c>
      <c r="J233" s="44">
        <f aca="true" t="shared" si="40" ref="J233:J290">IF(I233="Less(-)",-1,1)</f>
        <v>1</v>
      </c>
      <c r="K233" s="45" t="s">
        <v>64</v>
      </c>
      <c r="L233" s="45" t="s">
        <v>7</v>
      </c>
      <c r="M233" s="72"/>
      <c r="N233" s="53"/>
      <c r="O233" s="53"/>
      <c r="P233" s="49"/>
      <c r="Q233" s="53"/>
      <c r="R233" s="53"/>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73">
        <f aca="true" t="shared" si="41" ref="BA233:BA290">total_amount_ba($B$2,$D$2,D233,F233,J233,K233,M233)</f>
        <v>17409.17</v>
      </c>
      <c r="BB233" s="74">
        <f aca="true" t="shared" si="42" ref="BB233:BB290">BA233+SUM(N233:AZ233)</f>
        <v>17409.17</v>
      </c>
      <c r="BC233" s="52" t="str">
        <f aca="true" t="shared" si="43" ref="BC233:BC290">SpellNumber(L233,BB233)</f>
        <v>INR  Seventeen Thousand Four Hundred &amp; Nine  and Paise Seventeen Only</v>
      </c>
      <c r="HL233" s="16"/>
      <c r="HM233" s="16"/>
      <c r="HN233" s="16"/>
      <c r="HO233" s="16"/>
      <c r="HP233" s="16"/>
    </row>
    <row r="234" spans="1:224" s="15" customFormat="1" ht="54" customHeight="1">
      <c r="A234" s="56">
        <v>222</v>
      </c>
      <c r="B234" s="79" t="s">
        <v>341</v>
      </c>
      <c r="C234" s="90" t="s">
        <v>435</v>
      </c>
      <c r="D234" s="91">
        <v>250</v>
      </c>
      <c r="E234" s="92" t="s">
        <v>253</v>
      </c>
      <c r="F234" s="75">
        <v>67.872</v>
      </c>
      <c r="G234" s="53"/>
      <c r="H234" s="43"/>
      <c r="I234" s="42" t="s">
        <v>39</v>
      </c>
      <c r="J234" s="44">
        <f t="shared" si="40"/>
        <v>1</v>
      </c>
      <c r="K234" s="45" t="s">
        <v>64</v>
      </c>
      <c r="L234" s="45" t="s">
        <v>7</v>
      </c>
      <c r="M234" s="72"/>
      <c r="N234" s="53"/>
      <c r="O234" s="53"/>
      <c r="P234" s="49"/>
      <c r="Q234" s="53"/>
      <c r="R234" s="53"/>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73">
        <f t="shared" si="41"/>
        <v>16968</v>
      </c>
      <c r="BB234" s="74">
        <f t="shared" si="42"/>
        <v>16968</v>
      </c>
      <c r="BC234" s="52" t="str">
        <f t="shared" si="43"/>
        <v>INR  Sixteen Thousand Nine Hundred &amp; Sixty Eight  Only</v>
      </c>
      <c r="HL234" s="16"/>
      <c r="HM234" s="16"/>
      <c r="HN234" s="16"/>
      <c r="HO234" s="16"/>
      <c r="HP234" s="16"/>
    </row>
    <row r="235" spans="1:224" s="15" customFormat="1" ht="51.75" customHeight="1">
      <c r="A235" s="56">
        <v>223</v>
      </c>
      <c r="B235" s="79" t="s">
        <v>654</v>
      </c>
      <c r="C235" s="90" t="s">
        <v>436</v>
      </c>
      <c r="D235" s="91">
        <v>6</v>
      </c>
      <c r="E235" s="92" t="s">
        <v>253</v>
      </c>
      <c r="F235" s="75">
        <v>598.4048</v>
      </c>
      <c r="G235" s="53"/>
      <c r="H235" s="43"/>
      <c r="I235" s="42" t="s">
        <v>39</v>
      </c>
      <c r="J235" s="44">
        <f t="shared" si="40"/>
        <v>1</v>
      </c>
      <c r="K235" s="45" t="s">
        <v>64</v>
      </c>
      <c r="L235" s="45" t="s">
        <v>7</v>
      </c>
      <c r="M235" s="72"/>
      <c r="N235" s="53"/>
      <c r="O235" s="53"/>
      <c r="P235" s="49"/>
      <c r="Q235" s="53"/>
      <c r="R235" s="53"/>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73">
        <f t="shared" si="41"/>
        <v>3590.43</v>
      </c>
      <c r="BB235" s="74">
        <f t="shared" si="42"/>
        <v>3590.43</v>
      </c>
      <c r="BC235" s="52" t="str">
        <f t="shared" si="43"/>
        <v>INR  Three Thousand Five Hundred &amp; Ninety  and Paise Forty Three Only</v>
      </c>
      <c r="HL235" s="16"/>
      <c r="HM235" s="16"/>
      <c r="HN235" s="16"/>
      <c r="HO235" s="16"/>
      <c r="HP235" s="16"/>
    </row>
    <row r="236" spans="1:224" s="15" customFormat="1" ht="49.5" customHeight="1">
      <c r="A236" s="56">
        <v>224</v>
      </c>
      <c r="B236" s="79" t="s">
        <v>655</v>
      </c>
      <c r="C236" s="90" t="s">
        <v>437</v>
      </c>
      <c r="D236" s="91">
        <v>6</v>
      </c>
      <c r="E236" s="92" t="s">
        <v>253</v>
      </c>
      <c r="F236" s="75">
        <v>278.2752</v>
      </c>
      <c r="G236" s="53"/>
      <c r="H236" s="43"/>
      <c r="I236" s="42" t="s">
        <v>39</v>
      </c>
      <c r="J236" s="44">
        <f t="shared" si="40"/>
        <v>1</v>
      </c>
      <c r="K236" s="45" t="s">
        <v>64</v>
      </c>
      <c r="L236" s="45" t="s">
        <v>7</v>
      </c>
      <c r="M236" s="72"/>
      <c r="N236" s="53"/>
      <c r="O236" s="53"/>
      <c r="P236" s="49"/>
      <c r="Q236" s="53"/>
      <c r="R236" s="53"/>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73">
        <f t="shared" si="41"/>
        <v>1669.65</v>
      </c>
      <c r="BB236" s="74">
        <f t="shared" si="42"/>
        <v>1669.65</v>
      </c>
      <c r="BC236" s="52" t="str">
        <f t="shared" si="43"/>
        <v>INR  One Thousand Six Hundred &amp; Sixty Nine  and Paise Sixty Five Only</v>
      </c>
      <c r="HL236" s="16"/>
      <c r="HM236" s="16"/>
      <c r="HN236" s="16"/>
      <c r="HO236" s="16"/>
      <c r="HP236" s="16"/>
    </row>
    <row r="237" spans="1:224" s="15" customFormat="1" ht="75" customHeight="1">
      <c r="A237" s="56">
        <v>225</v>
      </c>
      <c r="B237" s="79" t="s">
        <v>656</v>
      </c>
      <c r="C237" s="90" t="s">
        <v>438</v>
      </c>
      <c r="D237" s="91">
        <v>2</v>
      </c>
      <c r="E237" s="92" t="s">
        <v>255</v>
      </c>
      <c r="F237" s="75">
        <v>361.984</v>
      </c>
      <c r="G237" s="53"/>
      <c r="H237" s="43"/>
      <c r="I237" s="42" t="s">
        <v>39</v>
      </c>
      <c r="J237" s="44">
        <f t="shared" si="40"/>
        <v>1</v>
      </c>
      <c r="K237" s="45" t="s">
        <v>64</v>
      </c>
      <c r="L237" s="45" t="s">
        <v>7</v>
      </c>
      <c r="M237" s="72"/>
      <c r="N237" s="53"/>
      <c r="O237" s="53"/>
      <c r="P237" s="49"/>
      <c r="Q237" s="53"/>
      <c r="R237" s="53"/>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73">
        <f t="shared" si="41"/>
        <v>723.97</v>
      </c>
      <c r="BB237" s="74">
        <f t="shared" si="42"/>
        <v>723.97</v>
      </c>
      <c r="BC237" s="52" t="str">
        <f t="shared" si="43"/>
        <v>INR  Seven Hundred &amp; Twenty Three  and Paise Ninety Seven Only</v>
      </c>
      <c r="HL237" s="16"/>
      <c r="HM237" s="16"/>
      <c r="HN237" s="16"/>
      <c r="HO237" s="16"/>
      <c r="HP237" s="16"/>
    </row>
    <row r="238" spans="1:224" s="15" customFormat="1" ht="81.75" customHeight="1">
      <c r="A238" s="56">
        <v>226</v>
      </c>
      <c r="B238" s="79" t="s">
        <v>657</v>
      </c>
      <c r="C238" s="90" t="s">
        <v>439</v>
      </c>
      <c r="D238" s="91">
        <v>4</v>
      </c>
      <c r="E238" s="92" t="s">
        <v>255</v>
      </c>
      <c r="F238" s="75">
        <v>256.7824</v>
      </c>
      <c r="G238" s="53"/>
      <c r="H238" s="43"/>
      <c r="I238" s="42" t="s">
        <v>39</v>
      </c>
      <c r="J238" s="44">
        <f t="shared" si="40"/>
        <v>1</v>
      </c>
      <c r="K238" s="45" t="s">
        <v>64</v>
      </c>
      <c r="L238" s="45" t="s">
        <v>7</v>
      </c>
      <c r="M238" s="72"/>
      <c r="N238" s="53"/>
      <c r="O238" s="53"/>
      <c r="P238" s="49"/>
      <c r="Q238" s="53"/>
      <c r="R238" s="53"/>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73">
        <f t="shared" si="41"/>
        <v>1027.13</v>
      </c>
      <c r="BB238" s="74">
        <f t="shared" si="42"/>
        <v>1027.13</v>
      </c>
      <c r="BC238" s="52" t="str">
        <f t="shared" si="43"/>
        <v>INR  One Thousand  &amp;Twenty Seven  and Paise Thirteen Only</v>
      </c>
      <c r="HL238" s="16"/>
      <c r="HM238" s="16"/>
      <c r="HN238" s="16"/>
      <c r="HO238" s="16"/>
      <c r="HP238" s="16"/>
    </row>
    <row r="239" spans="1:224" s="15" customFormat="1" ht="82.5" customHeight="1">
      <c r="A239" s="56">
        <v>227</v>
      </c>
      <c r="B239" s="79" t="s">
        <v>658</v>
      </c>
      <c r="C239" s="90" t="s">
        <v>440</v>
      </c>
      <c r="D239" s="91">
        <v>8</v>
      </c>
      <c r="E239" s="92" t="s">
        <v>255</v>
      </c>
      <c r="F239" s="75">
        <v>200.2224</v>
      </c>
      <c r="G239" s="53"/>
      <c r="H239" s="43"/>
      <c r="I239" s="42" t="s">
        <v>39</v>
      </c>
      <c r="J239" s="44">
        <f t="shared" si="40"/>
        <v>1</v>
      </c>
      <c r="K239" s="45" t="s">
        <v>64</v>
      </c>
      <c r="L239" s="45" t="s">
        <v>7</v>
      </c>
      <c r="M239" s="72"/>
      <c r="N239" s="53"/>
      <c r="O239" s="53"/>
      <c r="P239" s="49"/>
      <c r="Q239" s="53"/>
      <c r="R239" s="53"/>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73">
        <f t="shared" si="41"/>
        <v>1601.78</v>
      </c>
      <c r="BB239" s="74">
        <f t="shared" si="42"/>
        <v>1601.78</v>
      </c>
      <c r="BC239" s="52" t="str">
        <f t="shared" si="43"/>
        <v>INR  One Thousand Six Hundred &amp; One  and Paise Seventy Eight Only</v>
      </c>
      <c r="HL239" s="16"/>
      <c r="HM239" s="16"/>
      <c r="HN239" s="16"/>
      <c r="HO239" s="16"/>
      <c r="HP239" s="16"/>
    </row>
    <row r="240" spans="1:224" s="15" customFormat="1" ht="69.75" customHeight="1">
      <c r="A240" s="56">
        <v>228</v>
      </c>
      <c r="B240" s="79" t="s">
        <v>659</v>
      </c>
      <c r="C240" s="90" t="s">
        <v>441</v>
      </c>
      <c r="D240" s="91">
        <v>15</v>
      </c>
      <c r="E240" s="92" t="s">
        <v>253</v>
      </c>
      <c r="F240" s="75">
        <v>411.7568</v>
      </c>
      <c r="G240" s="53"/>
      <c r="H240" s="43"/>
      <c r="I240" s="42" t="s">
        <v>39</v>
      </c>
      <c r="J240" s="44">
        <f t="shared" si="40"/>
        <v>1</v>
      </c>
      <c r="K240" s="45" t="s">
        <v>64</v>
      </c>
      <c r="L240" s="45" t="s">
        <v>7</v>
      </c>
      <c r="M240" s="72"/>
      <c r="N240" s="53"/>
      <c r="O240" s="53"/>
      <c r="P240" s="49"/>
      <c r="Q240" s="53"/>
      <c r="R240" s="53"/>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73">
        <f t="shared" si="41"/>
        <v>6176.35</v>
      </c>
      <c r="BB240" s="74">
        <f t="shared" si="42"/>
        <v>6176.35</v>
      </c>
      <c r="BC240" s="52" t="str">
        <f t="shared" si="43"/>
        <v>INR  Six Thousand One Hundred &amp; Seventy Six  and Paise Thirty Five Only</v>
      </c>
      <c r="HL240" s="16"/>
      <c r="HM240" s="16"/>
      <c r="HN240" s="16"/>
      <c r="HO240" s="16"/>
      <c r="HP240" s="16"/>
    </row>
    <row r="241" spans="1:224" s="15" customFormat="1" ht="67.5" customHeight="1">
      <c r="A241" s="56">
        <v>229</v>
      </c>
      <c r="B241" s="79" t="s">
        <v>660</v>
      </c>
      <c r="C241" s="90" t="s">
        <v>442</v>
      </c>
      <c r="D241" s="91">
        <v>80</v>
      </c>
      <c r="E241" s="92" t="s">
        <v>253</v>
      </c>
      <c r="F241" s="75">
        <v>178.7296</v>
      </c>
      <c r="G241" s="53"/>
      <c r="H241" s="43"/>
      <c r="I241" s="42" t="s">
        <v>39</v>
      </c>
      <c r="J241" s="44">
        <f t="shared" si="40"/>
        <v>1</v>
      </c>
      <c r="K241" s="45" t="s">
        <v>64</v>
      </c>
      <c r="L241" s="45" t="s">
        <v>7</v>
      </c>
      <c r="M241" s="72"/>
      <c r="N241" s="53"/>
      <c r="O241" s="53"/>
      <c r="P241" s="49"/>
      <c r="Q241" s="53"/>
      <c r="R241" s="53"/>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73">
        <f t="shared" si="41"/>
        <v>14298.37</v>
      </c>
      <c r="BB241" s="74">
        <f t="shared" si="42"/>
        <v>14298.37</v>
      </c>
      <c r="BC241" s="52" t="str">
        <f t="shared" si="43"/>
        <v>INR  Fourteen Thousand Two Hundred &amp; Ninety Eight  and Paise Thirty Seven Only</v>
      </c>
      <c r="HL241" s="16"/>
      <c r="HM241" s="16"/>
      <c r="HN241" s="16"/>
      <c r="HO241" s="16"/>
      <c r="HP241" s="16"/>
    </row>
    <row r="242" spans="1:224" s="15" customFormat="1" ht="66" customHeight="1">
      <c r="A242" s="56">
        <v>230</v>
      </c>
      <c r="B242" s="79" t="s">
        <v>661</v>
      </c>
      <c r="C242" s="90" t="s">
        <v>443</v>
      </c>
      <c r="D242" s="91">
        <v>390</v>
      </c>
      <c r="E242" s="92" t="s">
        <v>253</v>
      </c>
      <c r="F242" s="75">
        <v>144.7936</v>
      </c>
      <c r="G242" s="53"/>
      <c r="H242" s="43"/>
      <c r="I242" s="42" t="s">
        <v>39</v>
      </c>
      <c r="J242" s="44">
        <f t="shared" si="40"/>
        <v>1</v>
      </c>
      <c r="K242" s="45" t="s">
        <v>64</v>
      </c>
      <c r="L242" s="45" t="s">
        <v>7</v>
      </c>
      <c r="M242" s="72"/>
      <c r="N242" s="53"/>
      <c r="O242" s="53"/>
      <c r="P242" s="49"/>
      <c r="Q242" s="53"/>
      <c r="R242" s="53"/>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73">
        <f t="shared" si="41"/>
        <v>56469.5</v>
      </c>
      <c r="BB242" s="74">
        <f t="shared" si="42"/>
        <v>56469.5</v>
      </c>
      <c r="BC242" s="52" t="str">
        <f t="shared" si="43"/>
        <v>INR  Fifty Six Thousand Four Hundred &amp; Sixty Nine  and Paise Fifty Only</v>
      </c>
      <c r="HL242" s="16"/>
      <c r="HM242" s="16"/>
      <c r="HN242" s="16"/>
      <c r="HO242" s="16"/>
      <c r="HP242" s="16"/>
    </row>
    <row r="243" spans="1:224" s="15" customFormat="1" ht="69" customHeight="1">
      <c r="A243" s="56">
        <v>231</v>
      </c>
      <c r="B243" s="79" t="s">
        <v>662</v>
      </c>
      <c r="C243" s="90" t="s">
        <v>444</v>
      </c>
      <c r="D243" s="91">
        <v>40</v>
      </c>
      <c r="E243" s="92" t="s">
        <v>253</v>
      </c>
      <c r="F243" s="75">
        <v>125.5632</v>
      </c>
      <c r="G243" s="53"/>
      <c r="H243" s="43"/>
      <c r="I243" s="42" t="s">
        <v>39</v>
      </c>
      <c r="J243" s="44">
        <f t="shared" si="40"/>
        <v>1</v>
      </c>
      <c r="K243" s="45" t="s">
        <v>64</v>
      </c>
      <c r="L243" s="45" t="s">
        <v>7</v>
      </c>
      <c r="M243" s="72"/>
      <c r="N243" s="53"/>
      <c r="O243" s="53"/>
      <c r="P243" s="49"/>
      <c r="Q243" s="53"/>
      <c r="R243" s="53"/>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73">
        <f t="shared" si="41"/>
        <v>5022.53</v>
      </c>
      <c r="BB243" s="74">
        <f t="shared" si="42"/>
        <v>5022.53</v>
      </c>
      <c r="BC243" s="52" t="str">
        <f t="shared" si="43"/>
        <v>INR  Five Thousand  &amp;Twenty Two  and Paise Fifty Three Only</v>
      </c>
      <c r="HL243" s="16"/>
      <c r="HM243" s="16"/>
      <c r="HN243" s="16"/>
      <c r="HO243" s="16"/>
      <c r="HP243" s="16"/>
    </row>
    <row r="244" spans="1:224" s="15" customFormat="1" ht="109.5" customHeight="1">
      <c r="A244" s="56">
        <v>232</v>
      </c>
      <c r="B244" s="79" t="s">
        <v>342</v>
      </c>
      <c r="C244" s="90" t="s">
        <v>445</v>
      </c>
      <c r="D244" s="91">
        <v>135</v>
      </c>
      <c r="E244" s="92" t="s">
        <v>256</v>
      </c>
      <c r="F244" s="75">
        <v>1236.4016</v>
      </c>
      <c r="G244" s="53"/>
      <c r="H244" s="43"/>
      <c r="I244" s="42" t="s">
        <v>39</v>
      </c>
      <c r="J244" s="44">
        <f t="shared" si="40"/>
        <v>1</v>
      </c>
      <c r="K244" s="45" t="s">
        <v>64</v>
      </c>
      <c r="L244" s="45" t="s">
        <v>7</v>
      </c>
      <c r="M244" s="72"/>
      <c r="N244" s="53"/>
      <c r="O244" s="53"/>
      <c r="P244" s="49"/>
      <c r="Q244" s="53"/>
      <c r="R244" s="53"/>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73">
        <f t="shared" si="41"/>
        <v>166914.22</v>
      </c>
      <c r="BB244" s="74">
        <f t="shared" si="42"/>
        <v>166914.22</v>
      </c>
      <c r="BC244" s="52" t="str">
        <f t="shared" si="43"/>
        <v>INR  One Lakh Sixty Six Thousand Nine Hundred &amp; Fourteen  and Paise Twenty Two Only</v>
      </c>
      <c r="HL244" s="16"/>
      <c r="HM244" s="16"/>
      <c r="HN244" s="16"/>
      <c r="HO244" s="16"/>
      <c r="HP244" s="16"/>
    </row>
    <row r="245" spans="1:224" s="15" customFormat="1" ht="131.25" customHeight="1">
      <c r="A245" s="56">
        <v>233</v>
      </c>
      <c r="B245" s="79" t="s">
        <v>343</v>
      </c>
      <c r="C245" s="90" t="s">
        <v>446</v>
      </c>
      <c r="D245" s="91">
        <v>24</v>
      </c>
      <c r="E245" s="92" t="s">
        <v>268</v>
      </c>
      <c r="F245" s="75">
        <v>281.6688</v>
      </c>
      <c r="G245" s="53"/>
      <c r="H245" s="43"/>
      <c r="I245" s="42" t="s">
        <v>39</v>
      </c>
      <c r="J245" s="44">
        <f t="shared" si="40"/>
        <v>1</v>
      </c>
      <c r="K245" s="45" t="s">
        <v>64</v>
      </c>
      <c r="L245" s="45" t="s">
        <v>7</v>
      </c>
      <c r="M245" s="72"/>
      <c r="N245" s="53"/>
      <c r="O245" s="53"/>
      <c r="P245" s="49"/>
      <c r="Q245" s="53"/>
      <c r="R245" s="53"/>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73">
        <f t="shared" si="41"/>
        <v>6760.05</v>
      </c>
      <c r="BB245" s="74">
        <f t="shared" si="42"/>
        <v>6760.05</v>
      </c>
      <c r="BC245" s="52" t="str">
        <f t="shared" si="43"/>
        <v>INR  Six Thousand Seven Hundred &amp; Sixty  and Paise Five Only</v>
      </c>
      <c r="HL245" s="16"/>
      <c r="HM245" s="16"/>
      <c r="HN245" s="16"/>
      <c r="HO245" s="16"/>
      <c r="HP245" s="16"/>
    </row>
    <row r="246" spans="1:224" s="15" customFormat="1" ht="135" customHeight="1">
      <c r="A246" s="56">
        <v>234</v>
      </c>
      <c r="B246" s="79" t="s">
        <v>344</v>
      </c>
      <c r="C246" s="90" t="s">
        <v>447</v>
      </c>
      <c r="D246" s="91">
        <v>8</v>
      </c>
      <c r="E246" s="92" t="s">
        <v>268</v>
      </c>
      <c r="F246" s="75">
        <v>1061.0656</v>
      </c>
      <c r="G246" s="53"/>
      <c r="H246" s="43"/>
      <c r="I246" s="42" t="s">
        <v>39</v>
      </c>
      <c r="J246" s="44">
        <f t="shared" si="40"/>
        <v>1</v>
      </c>
      <c r="K246" s="45" t="s">
        <v>64</v>
      </c>
      <c r="L246" s="45" t="s">
        <v>7</v>
      </c>
      <c r="M246" s="72"/>
      <c r="N246" s="53"/>
      <c r="O246" s="53"/>
      <c r="P246" s="49"/>
      <c r="Q246" s="53"/>
      <c r="R246" s="53"/>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73">
        <f t="shared" si="41"/>
        <v>8488.52</v>
      </c>
      <c r="BB246" s="74">
        <f t="shared" si="42"/>
        <v>8488.52</v>
      </c>
      <c r="BC246" s="52" t="str">
        <f t="shared" si="43"/>
        <v>INR  Eight Thousand Four Hundred &amp; Eighty Eight  and Paise Fifty Two Only</v>
      </c>
      <c r="HL246" s="16"/>
      <c r="HM246" s="16"/>
      <c r="HN246" s="16"/>
      <c r="HO246" s="16"/>
      <c r="HP246" s="16"/>
    </row>
    <row r="247" spans="1:224" s="15" customFormat="1" ht="87" customHeight="1">
      <c r="A247" s="56">
        <v>235</v>
      </c>
      <c r="B247" s="79" t="s">
        <v>345</v>
      </c>
      <c r="C247" s="90" t="s">
        <v>448</v>
      </c>
      <c r="D247" s="91">
        <v>18</v>
      </c>
      <c r="E247" s="92" t="s">
        <v>411</v>
      </c>
      <c r="F247" s="75">
        <v>1841.5936</v>
      </c>
      <c r="G247" s="53"/>
      <c r="H247" s="43"/>
      <c r="I247" s="42" t="s">
        <v>39</v>
      </c>
      <c r="J247" s="44">
        <f t="shared" si="40"/>
        <v>1</v>
      </c>
      <c r="K247" s="45" t="s">
        <v>64</v>
      </c>
      <c r="L247" s="45" t="s">
        <v>7</v>
      </c>
      <c r="M247" s="72"/>
      <c r="N247" s="53"/>
      <c r="O247" s="53"/>
      <c r="P247" s="49"/>
      <c r="Q247" s="53"/>
      <c r="R247" s="53"/>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73">
        <f t="shared" si="41"/>
        <v>33148.68</v>
      </c>
      <c r="BB247" s="74">
        <f t="shared" si="42"/>
        <v>33148.68</v>
      </c>
      <c r="BC247" s="52" t="str">
        <f t="shared" si="43"/>
        <v>INR  Thirty Three Thousand One Hundred &amp; Forty Eight  and Paise Sixty Eight Only</v>
      </c>
      <c r="HL247" s="16"/>
      <c r="HM247" s="16"/>
      <c r="HN247" s="16"/>
      <c r="HO247" s="16"/>
      <c r="HP247" s="16"/>
    </row>
    <row r="248" spans="1:224" s="15" customFormat="1" ht="81" customHeight="1">
      <c r="A248" s="56">
        <v>236</v>
      </c>
      <c r="B248" s="79" t="s">
        <v>346</v>
      </c>
      <c r="C248" s="90" t="s">
        <v>449</v>
      </c>
      <c r="D248" s="91">
        <v>7</v>
      </c>
      <c r="E248" s="92" t="s">
        <v>254</v>
      </c>
      <c r="F248" s="75">
        <v>886.8608</v>
      </c>
      <c r="G248" s="53"/>
      <c r="H248" s="43"/>
      <c r="I248" s="42" t="s">
        <v>39</v>
      </c>
      <c r="J248" s="44">
        <f t="shared" si="40"/>
        <v>1</v>
      </c>
      <c r="K248" s="45" t="s">
        <v>64</v>
      </c>
      <c r="L248" s="45" t="s">
        <v>7</v>
      </c>
      <c r="M248" s="72"/>
      <c r="N248" s="53"/>
      <c r="O248" s="53"/>
      <c r="P248" s="49"/>
      <c r="Q248" s="53"/>
      <c r="R248" s="53"/>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73">
        <f t="shared" si="41"/>
        <v>6208.03</v>
      </c>
      <c r="BB248" s="74">
        <f t="shared" si="42"/>
        <v>6208.03</v>
      </c>
      <c r="BC248" s="52" t="str">
        <f t="shared" si="43"/>
        <v>INR  Six Thousand Two Hundred &amp; Eight  and Paise Three Only</v>
      </c>
      <c r="HL248" s="16"/>
      <c r="HM248" s="16"/>
      <c r="HN248" s="16"/>
      <c r="HO248" s="16"/>
      <c r="HP248" s="16"/>
    </row>
    <row r="249" spans="1:224" s="15" customFormat="1" ht="36.75" customHeight="1">
      <c r="A249" s="56">
        <v>237</v>
      </c>
      <c r="B249" s="79" t="s">
        <v>347</v>
      </c>
      <c r="C249" s="90" t="s">
        <v>450</v>
      </c>
      <c r="D249" s="91">
        <v>7</v>
      </c>
      <c r="E249" s="92" t="s">
        <v>255</v>
      </c>
      <c r="F249" s="75">
        <v>374.4272</v>
      </c>
      <c r="G249" s="53"/>
      <c r="H249" s="43"/>
      <c r="I249" s="42" t="s">
        <v>39</v>
      </c>
      <c r="J249" s="44">
        <f t="shared" si="40"/>
        <v>1</v>
      </c>
      <c r="K249" s="45" t="s">
        <v>64</v>
      </c>
      <c r="L249" s="45" t="s">
        <v>7</v>
      </c>
      <c r="M249" s="72"/>
      <c r="N249" s="53"/>
      <c r="O249" s="53"/>
      <c r="P249" s="49"/>
      <c r="Q249" s="53"/>
      <c r="R249" s="53"/>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73">
        <f t="shared" si="41"/>
        <v>2620.99</v>
      </c>
      <c r="BB249" s="74">
        <f t="shared" si="42"/>
        <v>2620.99</v>
      </c>
      <c r="BC249" s="52" t="str">
        <f t="shared" si="43"/>
        <v>INR  Two Thousand Six Hundred &amp; Twenty  and Paise Ninety Nine Only</v>
      </c>
      <c r="HL249" s="16"/>
      <c r="HM249" s="16"/>
      <c r="HN249" s="16"/>
      <c r="HO249" s="16"/>
      <c r="HP249" s="16"/>
    </row>
    <row r="250" spans="1:224" s="15" customFormat="1" ht="66.75" customHeight="1">
      <c r="A250" s="56">
        <v>238</v>
      </c>
      <c r="B250" s="79" t="s">
        <v>348</v>
      </c>
      <c r="C250" s="90" t="s">
        <v>451</v>
      </c>
      <c r="D250" s="91">
        <v>6</v>
      </c>
      <c r="E250" s="92" t="s">
        <v>254</v>
      </c>
      <c r="F250" s="75">
        <v>415.1504</v>
      </c>
      <c r="G250" s="53"/>
      <c r="H250" s="43"/>
      <c r="I250" s="42" t="s">
        <v>39</v>
      </c>
      <c r="J250" s="44">
        <f t="shared" si="40"/>
        <v>1</v>
      </c>
      <c r="K250" s="45" t="s">
        <v>64</v>
      </c>
      <c r="L250" s="45" t="s">
        <v>7</v>
      </c>
      <c r="M250" s="72"/>
      <c r="N250" s="53"/>
      <c r="O250" s="53"/>
      <c r="P250" s="49"/>
      <c r="Q250" s="53"/>
      <c r="R250" s="53"/>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49"/>
      <c r="BA250" s="73">
        <f t="shared" si="41"/>
        <v>2490.9</v>
      </c>
      <c r="BB250" s="74">
        <f t="shared" si="42"/>
        <v>2490.9</v>
      </c>
      <c r="BC250" s="52" t="str">
        <f t="shared" si="43"/>
        <v>INR  Two Thousand Four Hundred &amp; Ninety  and Paise Ninety Only</v>
      </c>
      <c r="HL250" s="16"/>
      <c r="HM250" s="16"/>
      <c r="HN250" s="16"/>
      <c r="HO250" s="16"/>
      <c r="HP250" s="16"/>
    </row>
    <row r="251" spans="1:224" s="15" customFormat="1" ht="70.5" customHeight="1">
      <c r="A251" s="56">
        <v>239</v>
      </c>
      <c r="B251" s="79" t="s">
        <v>349</v>
      </c>
      <c r="C251" s="90" t="s">
        <v>452</v>
      </c>
      <c r="D251" s="91">
        <v>1</v>
      </c>
      <c r="E251" s="92" t="s">
        <v>254</v>
      </c>
      <c r="F251" s="75">
        <v>329.1792</v>
      </c>
      <c r="G251" s="53"/>
      <c r="H251" s="43"/>
      <c r="I251" s="42" t="s">
        <v>39</v>
      </c>
      <c r="J251" s="44">
        <f t="shared" si="40"/>
        <v>1</v>
      </c>
      <c r="K251" s="45" t="s">
        <v>64</v>
      </c>
      <c r="L251" s="45" t="s">
        <v>7</v>
      </c>
      <c r="M251" s="72"/>
      <c r="N251" s="53"/>
      <c r="O251" s="53"/>
      <c r="P251" s="49"/>
      <c r="Q251" s="53"/>
      <c r="R251" s="53"/>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49"/>
      <c r="BA251" s="73">
        <f t="shared" si="41"/>
        <v>329.18</v>
      </c>
      <c r="BB251" s="74">
        <f t="shared" si="42"/>
        <v>329.18</v>
      </c>
      <c r="BC251" s="52" t="str">
        <f t="shared" si="43"/>
        <v>INR  Three Hundred &amp; Twenty Nine  and Paise Eighteen Only</v>
      </c>
      <c r="HL251" s="16"/>
      <c r="HM251" s="16"/>
      <c r="HN251" s="16"/>
      <c r="HO251" s="16"/>
      <c r="HP251" s="16"/>
    </row>
    <row r="252" spans="1:224" s="15" customFormat="1" ht="42" customHeight="1">
      <c r="A252" s="56">
        <v>240</v>
      </c>
      <c r="B252" s="79" t="s">
        <v>350</v>
      </c>
      <c r="C252" s="90" t="s">
        <v>453</v>
      </c>
      <c r="D252" s="91">
        <v>3</v>
      </c>
      <c r="E252" s="92" t="s">
        <v>255</v>
      </c>
      <c r="F252" s="75">
        <v>3658.3008</v>
      </c>
      <c r="G252" s="53"/>
      <c r="H252" s="43"/>
      <c r="I252" s="42" t="s">
        <v>39</v>
      </c>
      <c r="J252" s="44">
        <f t="shared" si="40"/>
        <v>1</v>
      </c>
      <c r="K252" s="45" t="s">
        <v>64</v>
      </c>
      <c r="L252" s="45" t="s">
        <v>7</v>
      </c>
      <c r="M252" s="72"/>
      <c r="N252" s="53"/>
      <c r="O252" s="53"/>
      <c r="P252" s="49"/>
      <c r="Q252" s="53"/>
      <c r="R252" s="53"/>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c r="AZ252" s="49"/>
      <c r="BA252" s="73">
        <f t="shared" si="41"/>
        <v>10974.9</v>
      </c>
      <c r="BB252" s="74">
        <f t="shared" si="42"/>
        <v>10974.9</v>
      </c>
      <c r="BC252" s="52" t="str">
        <f t="shared" si="43"/>
        <v>INR  Ten Thousand Nine Hundred &amp; Seventy Four  and Paise Ninety Only</v>
      </c>
      <c r="HL252" s="16"/>
      <c r="HM252" s="16"/>
      <c r="HN252" s="16"/>
      <c r="HO252" s="16"/>
      <c r="HP252" s="16"/>
    </row>
    <row r="253" spans="1:224" s="15" customFormat="1" ht="39" customHeight="1">
      <c r="A253" s="56">
        <v>241</v>
      </c>
      <c r="B253" s="79" t="s">
        <v>351</v>
      </c>
      <c r="C253" s="90" t="s">
        <v>454</v>
      </c>
      <c r="D253" s="91">
        <v>51</v>
      </c>
      <c r="E253" s="92" t="s">
        <v>255</v>
      </c>
      <c r="F253" s="75">
        <v>1023.736</v>
      </c>
      <c r="G253" s="53"/>
      <c r="H253" s="43"/>
      <c r="I253" s="42" t="s">
        <v>39</v>
      </c>
      <c r="J253" s="44">
        <f t="shared" si="40"/>
        <v>1</v>
      </c>
      <c r="K253" s="45" t="s">
        <v>64</v>
      </c>
      <c r="L253" s="45" t="s">
        <v>7</v>
      </c>
      <c r="M253" s="72"/>
      <c r="N253" s="53"/>
      <c r="O253" s="53"/>
      <c r="P253" s="49"/>
      <c r="Q253" s="53"/>
      <c r="R253" s="53"/>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49"/>
      <c r="AZ253" s="49"/>
      <c r="BA253" s="73">
        <f t="shared" si="41"/>
        <v>52210.54</v>
      </c>
      <c r="BB253" s="74">
        <f t="shared" si="42"/>
        <v>52210.54</v>
      </c>
      <c r="BC253" s="52" t="str">
        <f t="shared" si="43"/>
        <v>INR  Fifty Two Thousand Two Hundred &amp; Ten  and Paise Fifty Four Only</v>
      </c>
      <c r="HL253" s="16"/>
      <c r="HM253" s="16"/>
      <c r="HN253" s="16"/>
      <c r="HO253" s="16"/>
      <c r="HP253" s="16"/>
    </row>
    <row r="254" spans="1:224" s="15" customFormat="1" ht="39.75" customHeight="1">
      <c r="A254" s="56">
        <v>242</v>
      </c>
      <c r="B254" s="79" t="s">
        <v>352</v>
      </c>
      <c r="C254" s="90" t="s">
        <v>455</v>
      </c>
      <c r="D254" s="91">
        <v>25</v>
      </c>
      <c r="E254" s="92" t="s">
        <v>255</v>
      </c>
      <c r="F254" s="75">
        <v>1268.0752</v>
      </c>
      <c r="G254" s="53"/>
      <c r="H254" s="43"/>
      <c r="I254" s="42" t="s">
        <v>39</v>
      </c>
      <c r="J254" s="44">
        <f t="shared" si="40"/>
        <v>1</v>
      </c>
      <c r="K254" s="45" t="s">
        <v>64</v>
      </c>
      <c r="L254" s="45" t="s">
        <v>7</v>
      </c>
      <c r="M254" s="72"/>
      <c r="N254" s="53"/>
      <c r="O254" s="53"/>
      <c r="P254" s="49"/>
      <c r="Q254" s="53"/>
      <c r="R254" s="53"/>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49"/>
      <c r="BA254" s="73">
        <f t="shared" si="41"/>
        <v>31701.88</v>
      </c>
      <c r="BB254" s="74">
        <f t="shared" si="42"/>
        <v>31701.88</v>
      </c>
      <c r="BC254" s="52" t="str">
        <f t="shared" si="43"/>
        <v>INR  Thirty One Thousand Seven Hundred &amp; One  and Paise Eighty Eight Only</v>
      </c>
      <c r="HL254" s="16"/>
      <c r="HM254" s="16"/>
      <c r="HN254" s="16"/>
      <c r="HO254" s="16"/>
      <c r="HP254" s="16"/>
    </row>
    <row r="255" spans="1:224" s="15" customFormat="1" ht="63.75" customHeight="1">
      <c r="A255" s="56">
        <v>243</v>
      </c>
      <c r="B255" s="79" t="s">
        <v>353</v>
      </c>
      <c r="C255" s="90" t="s">
        <v>456</v>
      </c>
      <c r="D255" s="91">
        <v>79</v>
      </c>
      <c r="E255" s="92" t="s">
        <v>255</v>
      </c>
      <c r="F255" s="75">
        <v>242.0768</v>
      </c>
      <c r="G255" s="53"/>
      <c r="H255" s="43"/>
      <c r="I255" s="42" t="s">
        <v>39</v>
      </c>
      <c r="J255" s="44">
        <f t="shared" si="40"/>
        <v>1</v>
      </c>
      <c r="K255" s="45" t="s">
        <v>64</v>
      </c>
      <c r="L255" s="45" t="s">
        <v>7</v>
      </c>
      <c r="M255" s="72"/>
      <c r="N255" s="53"/>
      <c r="O255" s="53"/>
      <c r="P255" s="49"/>
      <c r="Q255" s="53"/>
      <c r="R255" s="53"/>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c r="AZ255" s="49"/>
      <c r="BA255" s="73">
        <f t="shared" si="41"/>
        <v>19124.07</v>
      </c>
      <c r="BB255" s="74">
        <f t="shared" si="42"/>
        <v>19124.07</v>
      </c>
      <c r="BC255" s="52" t="str">
        <f t="shared" si="43"/>
        <v>INR  Nineteen Thousand One Hundred &amp; Twenty Four  and Paise Seven Only</v>
      </c>
      <c r="HL255" s="16"/>
      <c r="HM255" s="16"/>
      <c r="HN255" s="16"/>
      <c r="HO255" s="16"/>
      <c r="HP255" s="16"/>
    </row>
    <row r="256" spans="1:224" s="15" customFormat="1" ht="43.5" customHeight="1">
      <c r="A256" s="56">
        <v>244</v>
      </c>
      <c r="B256" s="79" t="s">
        <v>354</v>
      </c>
      <c r="C256" s="90" t="s">
        <v>457</v>
      </c>
      <c r="D256" s="91">
        <v>28</v>
      </c>
      <c r="E256" s="92" t="s">
        <v>255</v>
      </c>
      <c r="F256" s="75">
        <v>2432.08</v>
      </c>
      <c r="G256" s="53"/>
      <c r="H256" s="43"/>
      <c r="I256" s="42" t="s">
        <v>39</v>
      </c>
      <c r="J256" s="44">
        <f t="shared" si="40"/>
        <v>1</v>
      </c>
      <c r="K256" s="45" t="s">
        <v>64</v>
      </c>
      <c r="L256" s="45" t="s">
        <v>7</v>
      </c>
      <c r="M256" s="72"/>
      <c r="N256" s="53"/>
      <c r="O256" s="53"/>
      <c r="P256" s="49"/>
      <c r="Q256" s="53"/>
      <c r="R256" s="53"/>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73">
        <f t="shared" si="41"/>
        <v>68098.24</v>
      </c>
      <c r="BB256" s="74">
        <f t="shared" si="42"/>
        <v>68098.24</v>
      </c>
      <c r="BC256" s="52" t="str">
        <f t="shared" si="43"/>
        <v>INR  Sixty Eight Thousand  &amp;Ninety Eight  and Paise Twenty Four Only</v>
      </c>
      <c r="HL256" s="16"/>
      <c r="HM256" s="16"/>
      <c r="HN256" s="16"/>
      <c r="HO256" s="16"/>
      <c r="HP256" s="16"/>
    </row>
    <row r="257" spans="1:224" s="15" customFormat="1" ht="48.75" customHeight="1">
      <c r="A257" s="56">
        <v>245</v>
      </c>
      <c r="B257" s="79" t="s">
        <v>355</v>
      </c>
      <c r="C257" s="90" t="s">
        <v>458</v>
      </c>
      <c r="D257" s="91">
        <v>1</v>
      </c>
      <c r="E257" s="92" t="s">
        <v>255</v>
      </c>
      <c r="F257" s="75">
        <v>2624.384</v>
      </c>
      <c r="G257" s="53"/>
      <c r="H257" s="43"/>
      <c r="I257" s="42" t="s">
        <v>39</v>
      </c>
      <c r="J257" s="44">
        <f t="shared" si="40"/>
        <v>1</v>
      </c>
      <c r="K257" s="45" t="s">
        <v>64</v>
      </c>
      <c r="L257" s="45" t="s">
        <v>7</v>
      </c>
      <c r="M257" s="72"/>
      <c r="N257" s="53"/>
      <c r="O257" s="53"/>
      <c r="P257" s="49"/>
      <c r="Q257" s="53"/>
      <c r="R257" s="53"/>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73">
        <f t="shared" si="41"/>
        <v>2624.38</v>
      </c>
      <c r="BB257" s="74">
        <f t="shared" si="42"/>
        <v>2624.38</v>
      </c>
      <c r="BC257" s="52" t="str">
        <f t="shared" si="43"/>
        <v>INR  Two Thousand Six Hundred &amp; Twenty Four  and Paise Thirty Eight Only</v>
      </c>
      <c r="HL257" s="16"/>
      <c r="HM257" s="16"/>
      <c r="HN257" s="16"/>
      <c r="HO257" s="16"/>
      <c r="HP257" s="16"/>
    </row>
    <row r="258" spans="1:224" s="15" customFormat="1" ht="39.75" customHeight="1">
      <c r="A258" s="56">
        <v>246</v>
      </c>
      <c r="B258" s="79" t="s">
        <v>276</v>
      </c>
      <c r="C258" s="90" t="s">
        <v>459</v>
      </c>
      <c r="D258" s="91">
        <v>28</v>
      </c>
      <c r="E258" s="92" t="s">
        <v>412</v>
      </c>
      <c r="F258" s="75">
        <v>295.2432</v>
      </c>
      <c r="G258" s="53"/>
      <c r="H258" s="43"/>
      <c r="I258" s="42" t="s">
        <v>39</v>
      </c>
      <c r="J258" s="44">
        <f t="shared" si="40"/>
        <v>1</v>
      </c>
      <c r="K258" s="45" t="s">
        <v>64</v>
      </c>
      <c r="L258" s="45" t="s">
        <v>7</v>
      </c>
      <c r="M258" s="72"/>
      <c r="N258" s="53"/>
      <c r="O258" s="53"/>
      <c r="P258" s="49"/>
      <c r="Q258" s="53"/>
      <c r="R258" s="53"/>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73">
        <f t="shared" si="41"/>
        <v>8266.81</v>
      </c>
      <c r="BB258" s="74">
        <f t="shared" si="42"/>
        <v>8266.81</v>
      </c>
      <c r="BC258" s="52" t="str">
        <f t="shared" si="43"/>
        <v>INR  Eight Thousand Two Hundred &amp; Sixty Six  and Paise Eighty One Only</v>
      </c>
      <c r="HL258" s="16"/>
      <c r="HM258" s="16"/>
      <c r="HN258" s="16"/>
      <c r="HO258" s="16"/>
      <c r="HP258" s="16"/>
    </row>
    <row r="259" spans="1:224" s="15" customFormat="1" ht="48.75" customHeight="1">
      <c r="A259" s="56">
        <v>247</v>
      </c>
      <c r="B259" s="79" t="s">
        <v>663</v>
      </c>
      <c r="C259" s="90" t="s">
        <v>460</v>
      </c>
      <c r="D259" s="91">
        <v>8</v>
      </c>
      <c r="E259" s="92" t="s">
        <v>255</v>
      </c>
      <c r="F259" s="75">
        <v>2824.6064</v>
      </c>
      <c r="G259" s="53"/>
      <c r="H259" s="43"/>
      <c r="I259" s="42" t="s">
        <v>39</v>
      </c>
      <c r="J259" s="44">
        <f t="shared" si="40"/>
        <v>1</v>
      </c>
      <c r="K259" s="45" t="s">
        <v>64</v>
      </c>
      <c r="L259" s="45" t="s">
        <v>7</v>
      </c>
      <c r="M259" s="72"/>
      <c r="N259" s="53"/>
      <c r="O259" s="53"/>
      <c r="P259" s="49"/>
      <c r="Q259" s="53"/>
      <c r="R259" s="53"/>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73">
        <f t="shared" si="41"/>
        <v>22596.85</v>
      </c>
      <c r="BB259" s="74">
        <f t="shared" si="42"/>
        <v>22596.85</v>
      </c>
      <c r="BC259" s="52" t="str">
        <f t="shared" si="43"/>
        <v>INR  Twenty Two Thousand Five Hundred &amp; Ninety Six  and Paise Eighty Five Only</v>
      </c>
      <c r="HL259" s="16"/>
      <c r="HM259" s="16"/>
      <c r="HN259" s="16"/>
      <c r="HO259" s="16"/>
      <c r="HP259" s="16"/>
    </row>
    <row r="260" spans="1:224" s="15" customFormat="1" ht="52.5" customHeight="1">
      <c r="A260" s="56">
        <v>248</v>
      </c>
      <c r="B260" s="79" t="s">
        <v>664</v>
      </c>
      <c r="C260" s="90" t="s">
        <v>461</v>
      </c>
      <c r="D260" s="91">
        <v>2</v>
      </c>
      <c r="E260" s="92" t="s">
        <v>255</v>
      </c>
      <c r="F260" s="75">
        <v>3902.64</v>
      </c>
      <c r="G260" s="53"/>
      <c r="H260" s="43"/>
      <c r="I260" s="42" t="s">
        <v>39</v>
      </c>
      <c r="J260" s="44">
        <f t="shared" si="40"/>
        <v>1</v>
      </c>
      <c r="K260" s="45" t="s">
        <v>64</v>
      </c>
      <c r="L260" s="45" t="s">
        <v>7</v>
      </c>
      <c r="M260" s="72"/>
      <c r="N260" s="53"/>
      <c r="O260" s="53"/>
      <c r="P260" s="49"/>
      <c r="Q260" s="53"/>
      <c r="R260" s="53"/>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73">
        <f t="shared" si="41"/>
        <v>7805.28</v>
      </c>
      <c r="BB260" s="74">
        <f t="shared" si="42"/>
        <v>7805.28</v>
      </c>
      <c r="BC260" s="52" t="str">
        <f t="shared" si="43"/>
        <v>INR  Seven Thousand Eight Hundred &amp; Five  and Paise Twenty Eight Only</v>
      </c>
      <c r="HL260" s="16"/>
      <c r="HM260" s="16"/>
      <c r="HN260" s="16"/>
      <c r="HO260" s="16"/>
      <c r="HP260" s="16"/>
    </row>
    <row r="261" spans="1:224" s="15" customFormat="1" ht="43.5" customHeight="1">
      <c r="A261" s="56">
        <v>249</v>
      </c>
      <c r="B261" s="79" t="s">
        <v>356</v>
      </c>
      <c r="C261" s="90" t="s">
        <v>462</v>
      </c>
      <c r="D261" s="91">
        <v>6</v>
      </c>
      <c r="E261" s="92" t="s">
        <v>255</v>
      </c>
      <c r="F261" s="75">
        <v>1352.9152</v>
      </c>
      <c r="G261" s="53"/>
      <c r="H261" s="43"/>
      <c r="I261" s="42" t="s">
        <v>39</v>
      </c>
      <c r="J261" s="44">
        <f t="shared" si="40"/>
        <v>1</v>
      </c>
      <c r="K261" s="45" t="s">
        <v>64</v>
      </c>
      <c r="L261" s="45" t="s">
        <v>7</v>
      </c>
      <c r="M261" s="72"/>
      <c r="N261" s="53"/>
      <c r="O261" s="53"/>
      <c r="P261" s="49"/>
      <c r="Q261" s="53"/>
      <c r="R261" s="53"/>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73">
        <f t="shared" si="41"/>
        <v>8117.49</v>
      </c>
      <c r="BB261" s="74">
        <f t="shared" si="42"/>
        <v>8117.49</v>
      </c>
      <c r="BC261" s="52" t="str">
        <f t="shared" si="43"/>
        <v>INR  Eight Thousand One Hundred &amp; Seventeen  and Paise Forty Nine Only</v>
      </c>
      <c r="HL261" s="16"/>
      <c r="HM261" s="16"/>
      <c r="HN261" s="16"/>
      <c r="HO261" s="16"/>
      <c r="HP261" s="16"/>
    </row>
    <row r="262" spans="1:224" s="15" customFormat="1" ht="34.5" customHeight="1">
      <c r="A262" s="56">
        <v>250</v>
      </c>
      <c r="B262" s="79" t="s">
        <v>357</v>
      </c>
      <c r="C262" s="90" t="s">
        <v>463</v>
      </c>
      <c r="D262" s="91">
        <v>3</v>
      </c>
      <c r="E262" s="92" t="s">
        <v>254</v>
      </c>
      <c r="F262" s="75">
        <v>346.1472</v>
      </c>
      <c r="G262" s="53"/>
      <c r="H262" s="43"/>
      <c r="I262" s="42" t="s">
        <v>39</v>
      </c>
      <c r="J262" s="44">
        <f t="shared" si="40"/>
        <v>1</v>
      </c>
      <c r="K262" s="45" t="s">
        <v>64</v>
      </c>
      <c r="L262" s="45" t="s">
        <v>7</v>
      </c>
      <c r="M262" s="72"/>
      <c r="N262" s="53"/>
      <c r="O262" s="53"/>
      <c r="P262" s="49"/>
      <c r="Q262" s="53"/>
      <c r="R262" s="53"/>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73">
        <f t="shared" si="41"/>
        <v>1038.44</v>
      </c>
      <c r="BB262" s="74">
        <f t="shared" si="42"/>
        <v>1038.44</v>
      </c>
      <c r="BC262" s="52" t="str">
        <f t="shared" si="43"/>
        <v>INR  One Thousand  &amp;Thirty Eight  and Paise Forty Four Only</v>
      </c>
      <c r="HL262" s="16"/>
      <c r="HM262" s="16"/>
      <c r="HN262" s="16"/>
      <c r="HO262" s="16"/>
      <c r="HP262" s="16"/>
    </row>
    <row r="263" spans="1:224" s="15" customFormat="1" ht="42.75" customHeight="1">
      <c r="A263" s="56">
        <v>251</v>
      </c>
      <c r="B263" s="79" t="s">
        <v>358</v>
      </c>
      <c r="C263" s="90" t="s">
        <v>464</v>
      </c>
      <c r="D263" s="91">
        <v>5</v>
      </c>
      <c r="E263" s="92" t="s">
        <v>254</v>
      </c>
      <c r="F263" s="75">
        <v>2056.5216</v>
      </c>
      <c r="G263" s="53"/>
      <c r="H263" s="43"/>
      <c r="I263" s="42" t="s">
        <v>39</v>
      </c>
      <c r="J263" s="44">
        <f t="shared" si="40"/>
        <v>1</v>
      </c>
      <c r="K263" s="45" t="s">
        <v>64</v>
      </c>
      <c r="L263" s="45" t="s">
        <v>7</v>
      </c>
      <c r="M263" s="72"/>
      <c r="N263" s="53"/>
      <c r="O263" s="53"/>
      <c r="P263" s="49"/>
      <c r="Q263" s="53"/>
      <c r="R263" s="53"/>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73">
        <f t="shared" si="41"/>
        <v>10282.61</v>
      </c>
      <c r="BB263" s="74">
        <f t="shared" si="42"/>
        <v>10282.61</v>
      </c>
      <c r="BC263" s="52" t="str">
        <f t="shared" si="43"/>
        <v>INR  Ten Thousand Two Hundred &amp; Eighty Two  and Paise Sixty One Only</v>
      </c>
      <c r="HL263" s="16"/>
      <c r="HM263" s="16"/>
      <c r="HN263" s="16"/>
      <c r="HO263" s="16"/>
      <c r="HP263" s="16"/>
    </row>
    <row r="264" spans="1:224" s="15" customFormat="1" ht="39.75" customHeight="1">
      <c r="A264" s="56">
        <v>252</v>
      </c>
      <c r="B264" s="79" t="s">
        <v>359</v>
      </c>
      <c r="C264" s="90" t="s">
        <v>465</v>
      </c>
      <c r="D264" s="91">
        <v>8</v>
      </c>
      <c r="E264" s="92" t="s">
        <v>255</v>
      </c>
      <c r="F264" s="75">
        <v>212.6656</v>
      </c>
      <c r="G264" s="53"/>
      <c r="H264" s="43"/>
      <c r="I264" s="42" t="s">
        <v>39</v>
      </c>
      <c r="J264" s="44">
        <f t="shared" si="40"/>
        <v>1</v>
      </c>
      <c r="K264" s="45" t="s">
        <v>64</v>
      </c>
      <c r="L264" s="45" t="s">
        <v>7</v>
      </c>
      <c r="M264" s="72"/>
      <c r="N264" s="53"/>
      <c r="O264" s="53"/>
      <c r="P264" s="49"/>
      <c r="Q264" s="53"/>
      <c r="R264" s="53"/>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73">
        <f t="shared" si="41"/>
        <v>1701.32</v>
      </c>
      <c r="BB264" s="74">
        <f t="shared" si="42"/>
        <v>1701.32</v>
      </c>
      <c r="BC264" s="52" t="str">
        <f t="shared" si="43"/>
        <v>INR  One Thousand Seven Hundred &amp; One  and Paise Thirty Two Only</v>
      </c>
      <c r="HL264" s="16"/>
      <c r="HM264" s="16"/>
      <c r="HN264" s="16"/>
      <c r="HO264" s="16"/>
      <c r="HP264" s="16"/>
    </row>
    <row r="265" spans="1:224" s="15" customFormat="1" ht="91.5" customHeight="1">
      <c r="A265" s="56">
        <v>253</v>
      </c>
      <c r="B265" s="79" t="s">
        <v>360</v>
      </c>
      <c r="C265" s="90" t="s">
        <v>466</v>
      </c>
      <c r="D265" s="91">
        <v>2</v>
      </c>
      <c r="E265" s="92" t="s">
        <v>255</v>
      </c>
      <c r="F265" s="75">
        <v>1723.9488</v>
      </c>
      <c r="G265" s="53"/>
      <c r="H265" s="43"/>
      <c r="I265" s="42" t="s">
        <v>39</v>
      </c>
      <c r="J265" s="44">
        <f t="shared" si="40"/>
        <v>1</v>
      </c>
      <c r="K265" s="45" t="s">
        <v>64</v>
      </c>
      <c r="L265" s="45" t="s">
        <v>7</v>
      </c>
      <c r="M265" s="72"/>
      <c r="N265" s="53"/>
      <c r="O265" s="53"/>
      <c r="P265" s="49"/>
      <c r="Q265" s="53"/>
      <c r="R265" s="53"/>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73">
        <f t="shared" si="41"/>
        <v>3447.9</v>
      </c>
      <c r="BB265" s="74">
        <f t="shared" si="42"/>
        <v>3447.9</v>
      </c>
      <c r="BC265" s="52" t="str">
        <f t="shared" si="43"/>
        <v>INR  Three Thousand Four Hundred &amp; Forty Seven  and Paise Ninety Only</v>
      </c>
      <c r="HL265" s="16"/>
      <c r="HM265" s="16"/>
      <c r="HN265" s="16"/>
      <c r="HO265" s="16"/>
      <c r="HP265" s="16"/>
    </row>
    <row r="266" spans="1:224" s="15" customFormat="1" ht="63.75" customHeight="1">
      <c r="A266" s="56">
        <v>254</v>
      </c>
      <c r="B266" s="79" t="s">
        <v>361</v>
      </c>
      <c r="C266" s="90" t="s">
        <v>467</v>
      </c>
      <c r="D266" s="91">
        <v>1</v>
      </c>
      <c r="E266" s="92" t="s">
        <v>253</v>
      </c>
      <c r="F266" s="75">
        <v>176.4672</v>
      </c>
      <c r="G266" s="53"/>
      <c r="H266" s="43"/>
      <c r="I266" s="42" t="s">
        <v>39</v>
      </c>
      <c r="J266" s="44">
        <f t="shared" si="40"/>
        <v>1</v>
      </c>
      <c r="K266" s="45" t="s">
        <v>64</v>
      </c>
      <c r="L266" s="45" t="s">
        <v>7</v>
      </c>
      <c r="M266" s="72"/>
      <c r="N266" s="53"/>
      <c r="O266" s="53"/>
      <c r="P266" s="49"/>
      <c r="Q266" s="53"/>
      <c r="R266" s="53"/>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c r="AZ266" s="49"/>
      <c r="BA266" s="73">
        <f t="shared" si="41"/>
        <v>176.47</v>
      </c>
      <c r="BB266" s="74">
        <f t="shared" si="42"/>
        <v>176.47</v>
      </c>
      <c r="BC266" s="52" t="str">
        <f t="shared" si="43"/>
        <v>INR  One Hundred &amp; Seventy Six  and Paise Forty Seven Only</v>
      </c>
      <c r="HL266" s="16"/>
      <c r="HM266" s="16"/>
      <c r="HN266" s="16"/>
      <c r="HO266" s="16"/>
      <c r="HP266" s="16"/>
    </row>
    <row r="267" spans="1:224" s="15" customFormat="1" ht="82.5" customHeight="1">
      <c r="A267" s="56">
        <v>255</v>
      </c>
      <c r="B267" s="79" t="s">
        <v>362</v>
      </c>
      <c r="C267" s="90" t="s">
        <v>468</v>
      </c>
      <c r="D267" s="91">
        <v>4</v>
      </c>
      <c r="E267" s="92" t="s">
        <v>254</v>
      </c>
      <c r="F267" s="75">
        <v>2880.0352</v>
      </c>
      <c r="G267" s="53"/>
      <c r="H267" s="43"/>
      <c r="I267" s="42" t="s">
        <v>39</v>
      </c>
      <c r="J267" s="44">
        <f t="shared" si="40"/>
        <v>1</v>
      </c>
      <c r="K267" s="45" t="s">
        <v>64</v>
      </c>
      <c r="L267" s="45" t="s">
        <v>7</v>
      </c>
      <c r="M267" s="72"/>
      <c r="N267" s="53"/>
      <c r="O267" s="53"/>
      <c r="P267" s="49"/>
      <c r="Q267" s="53"/>
      <c r="R267" s="53"/>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c r="AS267" s="49"/>
      <c r="AT267" s="49"/>
      <c r="AU267" s="49"/>
      <c r="AV267" s="49"/>
      <c r="AW267" s="49"/>
      <c r="AX267" s="49"/>
      <c r="AY267" s="49"/>
      <c r="AZ267" s="49"/>
      <c r="BA267" s="73">
        <f t="shared" si="41"/>
        <v>11520.14</v>
      </c>
      <c r="BB267" s="74">
        <f t="shared" si="42"/>
        <v>11520.14</v>
      </c>
      <c r="BC267" s="52" t="str">
        <f t="shared" si="43"/>
        <v>INR  Eleven Thousand Five Hundred &amp; Twenty  and Paise Fourteen Only</v>
      </c>
      <c r="HL267" s="16"/>
      <c r="HM267" s="16"/>
      <c r="HN267" s="16"/>
      <c r="HO267" s="16"/>
      <c r="HP267" s="16"/>
    </row>
    <row r="268" spans="1:224" s="15" customFormat="1" ht="36" customHeight="1">
      <c r="A268" s="56">
        <v>256</v>
      </c>
      <c r="B268" s="79" t="s">
        <v>363</v>
      </c>
      <c r="C268" s="90" t="s">
        <v>469</v>
      </c>
      <c r="D268" s="91">
        <v>4</v>
      </c>
      <c r="E268" s="92" t="s">
        <v>254</v>
      </c>
      <c r="F268" s="75">
        <v>6827.9232</v>
      </c>
      <c r="G268" s="53"/>
      <c r="H268" s="43"/>
      <c r="I268" s="42" t="s">
        <v>39</v>
      </c>
      <c r="J268" s="44">
        <f t="shared" si="40"/>
        <v>1</v>
      </c>
      <c r="K268" s="45" t="s">
        <v>64</v>
      </c>
      <c r="L268" s="45" t="s">
        <v>7</v>
      </c>
      <c r="M268" s="72"/>
      <c r="N268" s="53"/>
      <c r="O268" s="53"/>
      <c r="P268" s="49"/>
      <c r="Q268" s="53"/>
      <c r="R268" s="53"/>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49"/>
      <c r="BA268" s="73">
        <f t="shared" si="41"/>
        <v>27311.69</v>
      </c>
      <c r="BB268" s="74">
        <f t="shared" si="42"/>
        <v>27311.69</v>
      </c>
      <c r="BC268" s="52" t="str">
        <f t="shared" si="43"/>
        <v>INR  Twenty Seven Thousand Three Hundred &amp; Eleven  and Paise Sixty Nine Only</v>
      </c>
      <c r="HL268" s="16"/>
      <c r="HM268" s="16"/>
      <c r="HN268" s="16"/>
      <c r="HO268" s="16"/>
      <c r="HP268" s="16"/>
    </row>
    <row r="269" spans="1:224" s="15" customFormat="1" ht="60.75" customHeight="1">
      <c r="A269" s="56">
        <v>257</v>
      </c>
      <c r="B269" s="79" t="s">
        <v>364</v>
      </c>
      <c r="C269" s="90" t="s">
        <v>470</v>
      </c>
      <c r="D269" s="91">
        <v>4</v>
      </c>
      <c r="E269" s="92" t="s">
        <v>254</v>
      </c>
      <c r="F269" s="75">
        <v>1583.68</v>
      </c>
      <c r="G269" s="53"/>
      <c r="H269" s="43"/>
      <c r="I269" s="42" t="s">
        <v>39</v>
      </c>
      <c r="J269" s="44">
        <f t="shared" si="40"/>
        <v>1</v>
      </c>
      <c r="K269" s="45" t="s">
        <v>64</v>
      </c>
      <c r="L269" s="45" t="s">
        <v>7</v>
      </c>
      <c r="M269" s="72"/>
      <c r="N269" s="53"/>
      <c r="O269" s="53"/>
      <c r="P269" s="49"/>
      <c r="Q269" s="53"/>
      <c r="R269" s="53"/>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c r="AW269" s="49"/>
      <c r="AX269" s="49"/>
      <c r="AY269" s="49"/>
      <c r="AZ269" s="49"/>
      <c r="BA269" s="73">
        <f t="shared" si="41"/>
        <v>6334.72</v>
      </c>
      <c r="BB269" s="74">
        <f t="shared" si="42"/>
        <v>6334.72</v>
      </c>
      <c r="BC269" s="52" t="str">
        <f t="shared" si="43"/>
        <v>INR  Six Thousand Three Hundred &amp; Thirty Four  and Paise Seventy Two Only</v>
      </c>
      <c r="HL269" s="16"/>
      <c r="HM269" s="16"/>
      <c r="HN269" s="16"/>
      <c r="HO269" s="16"/>
      <c r="HP269" s="16"/>
    </row>
    <row r="270" spans="1:224" s="15" customFormat="1" ht="51.75" customHeight="1">
      <c r="A270" s="56">
        <v>258</v>
      </c>
      <c r="B270" s="79" t="s">
        <v>365</v>
      </c>
      <c r="C270" s="90" t="s">
        <v>471</v>
      </c>
      <c r="D270" s="91">
        <v>1</v>
      </c>
      <c r="E270" s="92" t="s">
        <v>413</v>
      </c>
      <c r="F270" s="75">
        <v>4674.1184</v>
      </c>
      <c r="G270" s="53"/>
      <c r="H270" s="43"/>
      <c r="I270" s="42" t="s">
        <v>39</v>
      </c>
      <c r="J270" s="44">
        <f t="shared" si="40"/>
        <v>1</v>
      </c>
      <c r="K270" s="45" t="s">
        <v>64</v>
      </c>
      <c r="L270" s="45" t="s">
        <v>7</v>
      </c>
      <c r="M270" s="72"/>
      <c r="N270" s="53"/>
      <c r="O270" s="53"/>
      <c r="P270" s="49"/>
      <c r="Q270" s="53"/>
      <c r="R270" s="53"/>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73">
        <f t="shared" si="41"/>
        <v>4674.12</v>
      </c>
      <c r="BB270" s="74">
        <f t="shared" si="42"/>
        <v>4674.12</v>
      </c>
      <c r="BC270" s="52" t="str">
        <f t="shared" si="43"/>
        <v>INR  Four Thousand Six Hundred &amp; Seventy Four  and Paise Twelve Only</v>
      </c>
      <c r="HL270" s="16"/>
      <c r="HM270" s="16"/>
      <c r="HN270" s="16"/>
      <c r="HO270" s="16"/>
      <c r="HP270" s="16"/>
    </row>
    <row r="271" spans="1:224" s="15" customFormat="1" ht="93" customHeight="1">
      <c r="A271" s="56">
        <v>259</v>
      </c>
      <c r="B271" s="79" t="s">
        <v>366</v>
      </c>
      <c r="C271" s="90" t="s">
        <v>472</v>
      </c>
      <c r="D271" s="91">
        <v>1</v>
      </c>
      <c r="E271" s="92" t="s">
        <v>413</v>
      </c>
      <c r="F271" s="75">
        <v>6760.0512</v>
      </c>
      <c r="G271" s="53"/>
      <c r="H271" s="43"/>
      <c r="I271" s="42" t="s">
        <v>39</v>
      </c>
      <c r="J271" s="44">
        <f t="shared" si="40"/>
        <v>1</v>
      </c>
      <c r="K271" s="45" t="s">
        <v>64</v>
      </c>
      <c r="L271" s="45" t="s">
        <v>7</v>
      </c>
      <c r="M271" s="72"/>
      <c r="N271" s="53"/>
      <c r="O271" s="53"/>
      <c r="P271" s="49"/>
      <c r="Q271" s="53"/>
      <c r="R271" s="53"/>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c r="AW271" s="49"/>
      <c r="AX271" s="49"/>
      <c r="AY271" s="49"/>
      <c r="AZ271" s="49"/>
      <c r="BA271" s="73">
        <f t="shared" si="41"/>
        <v>6760.05</v>
      </c>
      <c r="BB271" s="74">
        <f t="shared" si="42"/>
        <v>6760.05</v>
      </c>
      <c r="BC271" s="52" t="str">
        <f t="shared" si="43"/>
        <v>INR  Six Thousand Seven Hundred &amp; Sixty  and Paise Five Only</v>
      </c>
      <c r="HL271" s="16"/>
      <c r="HM271" s="16"/>
      <c r="HN271" s="16"/>
      <c r="HO271" s="16"/>
      <c r="HP271" s="16"/>
    </row>
    <row r="272" spans="1:224" s="15" customFormat="1" ht="93" customHeight="1">
      <c r="A272" s="56">
        <v>260</v>
      </c>
      <c r="B272" s="79" t="s">
        <v>367</v>
      </c>
      <c r="C272" s="90" t="s">
        <v>473</v>
      </c>
      <c r="D272" s="91">
        <v>2</v>
      </c>
      <c r="E272" s="92" t="s">
        <v>412</v>
      </c>
      <c r="F272" s="75">
        <v>3212.608</v>
      </c>
      <c r="G272" s="53"/>
      <c r="H272" s="43"/>
      <c r="I272" s="42" t="s">
        <v>39</v>
      </c>
      <c r="J272" s="44">
        <f t="shared" si="40"/>
        <v>1</v>
      </c>
      <c r="K272" s="45" t="s">
        <v>64</v>
      </c>
      <c r="L272" s="45" t="s">
        <v>7</v>
      </c>
      <c r="M272" s="72"/>
      <c r="N272" s="53"/>
      <c r="O272" s="53"/>
      <c r="P272" s="49"/>
      <c r="Q272" s="53"/>
      <c r="R272" s="53"/>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73">
        <f t="shared" si="41"/>
        <v>6425.22</v>
      </c>
      <c r="BB272" s="74">
        <f t="shared" si="42"/>
        <v>6425.22</v>
      </c>
      <c r="BC272" s="52" t="str">
        <f t="shared" si="43"/>
        <v>INR  Six Thousand Four Hundred &amp; Twenty Five  and Paise Twenty Two Only</v>
      </c>
      <c r="HL272" s="16"/>
      <c r="HM272" s="16"/>
      <c r="HN272" s="16"/>
      <c r="HO272" s="16"/>
      <c r="HP272" s="16"/>
    </row>
    <row r="273" spans="1:224" s="15" customFormat="1" ht="51.75" customHeight="1">
      <c r="A273" s="56">
        <v>261</v>
      </c>
      <c r="B273" s="79" t="s">
        <v>665</v>
      </c>
      <c r="C273" s="90" t="s">
        <v>474</v>
      </c>
      <c r="D273" s="91">
        <v>60</v>
      </c>
      <c r="E273" s="92" t="s">
        <v>409</v>
      </c>
      <c r="F273" s="75">
        <v>259.0448</v>
      </c>
      <c r="G273" s="53"/>
      <c r="H273" s="43"/>
      <c r="I273" s="42" t="s">
        <v>39</v>
      </c>
      <c r="J273" s="44">
        <f t="shared" si="40"/>
        <v>1</v>
      </c>
      <c r="K273" s="45" t="s">
        <v>64</v>
      </c>
      <c r="L273" s="45" t="s">
        <v>7</v>
      </c>
      <c r="M273" s="72"/>
      <c r="N273" s="53"/>
      <c r="O273" s="53"/>
      <c r="P273" s="49"/>
      <c r="Q273" s="53"/>
      <c r="R273" s="53"/>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49"/>
      <c r="BA273" s="73">
        <f t="shared" si="41"/>
        <v>15542.69</v>
      </c>
      <c r="BB273" s="74">
        <f t="shared" si="42"/>
        <v>15542.69</v>
      </c>
      <c r="BC273" s="52" t="str">
        <f t="shared" si="43"/>
        <v>INR  Fifteen Thousand Five Hundred &amp; Forty Two  and Paise Sixty Nine Only</v>
      </c>
      <c r="HL273" s="16"/>
      <c r="HM273" s="16"/>
      <c r="HN273" s="16"/>
      <c r="HO273" s="16"/>
      <c r="HP273" s="16"/>
    </row>
    <row r="274" spans="1:224" s="15" customFormat="1" ht="49.5" customHeight="1">
      <c r="A274" s="56">
        <v>262</v>
      </c>
      <c r="B274" s="79" t="s">
        <v>666</v>
      </c>
      <c r="C274" s="90" t="s">
        <v>475</v>
      </c>
      <c r="D274" s="91">
        <v>200</v>
      </c>
      <c r="E274" s="92" t="s">
        <v>409</v>
      </c>
      <c r="F274" s="75">
        <v>136.8752</v>
      </c>
      <c r="G274" s="53"/>
      <c r="H274" s="43"/>
      <c r="I274" s="42" t="s">
        <v>39</v>
      </c>
      <c r="J274" s="44">
        <f t="shared" si="40"/>
        <v>1</v>
      </c>
      <c r="K274" s="45" t="s">
        <v>64</v>
      </c>
      <c r="L274" s="45" t="s">
        <v>7</v>
      </c>
      <c r="M274" s="72"/>
      <c r="N274" s="53"/>
      <c r="O274" s="53"/>
      <c r="P274" s="49"/>
      <c r="Q274" s="53"/>
      <c r="R274" s="53"/>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49"/>
      <c r="BA274" s="73">
        <f t="shared" si="41"/>
        <v>27375.04</v>
      </c>
      <c r="BB274" s="74">
        <f t="shared" si="42"/>
        <v>27375.04</v>
      </c>
      <c r="BC274" s="52" t="str">
        <f t="shared" si="43"/>
        <v>INR  Twenty Seven Thousand Three Hundred &amp; Seventy Five  and Paise Four Only</v>
      </c>
      <c r="HL274" s="16"/>
      <c r="HM274" s="16"/>
      <c r="HN274" s="16"/>
      <c r="HO274" s="16"/>
      <c r="HP274" s="16"/>
    </row>
    <row r="275" spans="1:224" s="15" customFormat="1" ht="81" customHeight="1">
      <c r="A275" s="56">
        <v>263</v>
      </c>
      <c r="B275" s="79" t="s">
        <v>368</v>
      </c>
      <c r="C275" s="90" t="s">
        <v>476</v>
      </c>
      <c r="D275" s="91">
        <v>60</v>
      </c>
      <c r="E275" s="92" t="s">
        <v>271</v>
      </c>
      <c r="F275" s="75">
        <v>183.2544</v>
      </c>
      <c r="G275" s="53"/>
      <c r="H275" s="43"/>
      <c r="I275" s="42" t="s">
        <v>39</v>
      </c>
      <c r="J275" s="44">
        <f t="shared" si="40"/>
        <v>1</v>
      </c>
      <c r="K275" s="45" t="s">
        <v>64</v>
      </c>
      <c r="L275" s="45" t="s">
        <v>7</v>
      </c>
      <c r="M275" s="72"/>
      <c r="N275" s="53"/>
      <c r="O275" s="53"/>
      <c r="P275" s="49"/>
      <c r="Q275" s="53"/>
      <c r="R275" s="53"/>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c r="AZ275" s="49"/>
      <c r="BA275" s="73">
        <f t="shared" si="41"/>
        <v>10995.26</v>
      </c>
      <c r="BB275" s="74">
        <f t="shared" si="42"/>
        <v>10995.26</v>
      </c>
      <c r="BC275" s="52" t="str">
        <f t="shared" si="43"/>
        <v>INR  Ten Thousand Nine Hundred &amp; Ninety Five  and Paise Twenty Six Only</v>
      </c>
      <c r="HL275" s="16"/>
      <c r="HM275" s="16"/>
      <c r="HN275" s="16"/>
      <c r="HO275" s="16"/>
      <c r="HP275" s="16"/>
    </row>
    <row r="276" spans="1:224" s="15" customFormat="1" ht="49.5" customHeight="1">
      <c r="A276" s="56">
        <v>264</v>
      </c>
      <c r="B276" s="79" t="s">
        <v>272</v>
      </c>
      <c r="C276" s="90" t="s">
        <v>477</v>
      </c>
      <c r="D276" s="91">
        <v>200</v>
      </c>
      <c r="E276" s="92" t="s">
        <v>271</v>
      </c>
      <c r="F276" s="75">
        <v>143.6624</v>
      </c>
      <c r="G276" s="53"/>
      <c r="H276" s="43"/>
      <c r="I276" s="42" t="s">
        <v>39</v>
      </c>
      <c r="J276" s="44">
        <f t="shared" si="40"/>
        <v>1</v>
      </c>
      <c r="K276" s="45" t="s">
        <v>64</v>
      </c>
      <c r="L276" s="45" t="s">
        <v>7</v>
      </c>
      <c r="M276" s="72"/>
      <c r="N276" s="53"/>
      <c r="O276" s="53"/>
      <c r="P276" s="49"/>
      <c r="Q276" s="53"/>
      <c r="R276" s="53"/>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73">
        <f t="shared" si="41"/>
        <v>28732.48</v>
      </c>
      <c r="BB276" s="74">
        <f t="shared" si="42"/>
        <v>28732.48</v>
      </c>
      <c r="BC276" s="52" t="str">
        <f t="shared" si="43"/>
        <v>INR  Twenty Eight Thousand Seven Hundred &amp; Thirty Two  and Paise Forty Eight Only</v>
      </c>
      <c r="HL276" s="16"/>
      <c r="HM276" s="16"/>
      <c r="HN276" s="16"/>
      <c r="HO276" s="16"/>
      <c r="HP276" s="16"/>
    </row>
    <row r="277" spans="1:224" s="15" customFormat="1" ht="36" customHeight="1">
      <c r="A277" s="56">
        <v>265</v>
      </c>
      <c r="B277" s="79" t="s">
        <v>273</v>
      </c>
      <c r="C277" s="90" t="s">
        <v>478</v>
      </c>
      <c r="D277" s="91">
        <v>6</v>
      </c>
      <c r="E277" s="92" t="s">
        <v>271</v>
      </c>
      <c r="F277" s="75">
        <v>278.2752</v>
      </c>
      <c r="G277" s="53"/>
      <c r="H277" s="43"/>
      <c r="I277" s="42" t="s">
        <v>39</v>
      </c>
      <c r="J277" s="44">
        <f t="shared" si="40"/>
        <v>1</v>
      </c>
      <c r="K277" s="45" t="s">
        <v>64</v>
      </c>
      <c r="L277" s="45" t="s">
        <v>7</v>
      </c>
      <c r="M277" s="72"/>
      <c r="N277" s="53"/>
      <c r="O277" s="53"/>
      <c r="P277" s="49"/>
      <c r="Q277" s="53"/>
      <c r="R277" s="53"/>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73">
        <f t="shared" si="41"/>
        <v>1669.65</v>
      </c>
      <c r="BB277" s="74">
        <f t="shared" si="42"/>
        <v>1669.65</v>
      </c>
      <c r="BC277" s="52" t="str">
        <f t="shared" si="43"/>
        <v>INR  One Thousand Six Hundred &amp; Sixty Nine  and Paise Sixty Five Only</v>
      </c>
      <c r="HL277" s="16"/>
      <c r="HM277" s="16"/>
      <c r="HN277" s="16"/>
      <c r="HO277" s="16"/>
      <c r="HP277" s="16"/>
    </row>
    <row r="278" spans="1:224" s="15" customFormat="1" ht="51" customHeight="1">
      <c r="A278" s="56">
        <v>266</v>
      </c>
      <c r="B278" s="79" t="s">
        <v>274</v>
      </c>
      <c r="C278" s="90" t="s">
        <v>479</v>
      </c>
      <c r="D278" s="91">
        <v>2</v>
      </c>
      <c r="E278" s="92" t="s">
        <v>412</v>
      </c>
      <c r="F278" s="75">
        <v>169.68</v>
      </c>
      <c r="G278" s="53"/>
      <c r="H278" s="43"/>
      <c r="I278" s="42" t="s">
        <v>39</v>
      </c>
      <c r="J278" s="44">
        <f t="shared" si="40"/>
        <v>1</v>
      </c>
      <c r="K278" s="45" t="s">
        <v>64</v>
      </c>
      <c r="L278" s="45" t="s">
        <v>7</v>
      </c>
      <c r="M278" s="72"/>
      <c r="N278" s="53"/>
      <c r="O278" s="53"/>
      <c r="P278" s="49"/>
      <c r="Q278" s="53"/>
      <c r="R278" s="53"/>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73">
        <f t="shared" si="41"/>
        <v>339.36</v>
      </c>
      <c r="BB278" s="74">
        <f t="shared" si="42"/>
        <v>339.36</v>
      </c>
      <c r="BC278" s="52" t="str">
        <f t="shared" si="43"/>
        <v>INR  Three Hundred &amp; Thirty Nine  and Paise Thirty Six Only</v>
      </c>
      <c r="HL278" s="16"/>
      <c r="HM278" s="16"/>
      <c r="HN278" s="16"/>
      <c r="HO278" s="16"/>
      <c r="HP278" s="16"/>
    </row>
    <row r="279" spans="1:224" s="15" customFormat="1" ht="75.75" customHeight="1">
      <c r="A279" s="56">
        <v>267</v>
      </c>
      <c r="B279" s="79" t="s">
        <v>369</v>
      </c>
      <c r="C279" s="90" t="s">
        <v>480</v>
      </c>
      <c r="D279" s="91">
        <v>2</v>
      </c>
      <c r="E279" s="92" t="s">
        <v>412</v>
      </c>
      <c r="F279" s="75">
        <v>256.7824</v>
      </c>
      <c r="G279" s="53"/>
      <c r="H279" s="43"/>
      <c r="I279" s="42" t="s">
        <v>39</v>
      </c>
      <c r="J279" s="44">
        <f t="shared" si="40"/>
        <v>1</v>
      </c>
      <c r="K279" s="45" t="s">
        <v>64</v>
      </c>
      <c r="L279" s="45" t="s">
        <v>7</v>
      </c>
      <c r="M279" s="72"/>
      <c r="N279" s="53"/>
      <c r="O279" s="53"/>
      <c r="P279" s="49"/>
      <c r="Q279" s="53"/>
      <c r="R279" s="53"/>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c r="AZ279" s="49"/>
      <c r="BA279" s="73">
        <f t="shared" si="41"/>
        <v>513.56</v>
      </c>
      <c r="BB279" s="74">
        <f t="shared" si="42"/>
        <v>513.56</v>
      </c>
      <c r="BC279" s="52" t="str">
        <f t="shared" si="43"/>
        <v>INR  Five Hundred &amp; Thirteen  and Paise Fifty Six Only</v>
      </c>
      <c r="HL279" s="16"/>
      <c r="HM279" s="16"/>
      <c r="HN279" s="16"/>
      <c r="HO279" s="16"/>
      <c r="HP279" s="16"/>
    </row>
    <row r="280" spans="1:224" s="15" customFormat="1" ht="76.5" customHeight="1">
      <c r="A280" s="56">
        <v>268</v>
      </c>
      <c r="B280" s="79" t="s">
        <v>667</v>
      </c>
      <c r="C280" s="90" t="s">
        <v>481</v>
      </c>
      <c r="D280" s="91">
        <v>12</v>
      </c>
      <c r="E280" s="92" t="s">
        <v>255</v>
      </c>
      <c r="F280" s="75">
        <v>113.12</v>
      </c>
      <c r="G280" s="53"/>
      <c r="H280" s="43"/>
      <c r="I280" s="42" t="s">
        <v>39</v>
      </c>
      <c r="J280" s="44">
        <f t="shared" si="40"/>
        <v>1</v>
      </c>
      <c r="K280" s="45" t="s">
        <v>64</v>
      </c>
      <c r="L280" s="45" t="s">
        <v>7</v>
      </c>
      <c r="M280" s="72"/>
      <c r="N280" s="53"/>
      <c r="O280" s="53"/>
      <c r="P280" s="49"/>
      <c r="Q280" s="53"/>
      <c r="R280" s="53"/>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49"/>
      <c r="BA280" s="73">
        <f t="shared" si="41"/>
        <v>1357.44</v>
      </c>
      <c r="BB280" s="74">
        <f t="shared" si="42"/>
        <v>1357.44</v>
      </c>
      <c r="BC280" s="52" t="str">
        <f t="shared" si="43"/>
        <v>INR  One Thousand Three Hundred &amp; Fifty Seven  and Paise Forty Four Only</v>
      </c>
      <c r="HL280" s="16"/>
      <c r="HM280" s="16"/>
      <c r="HN280" s="16"/>
      <c r="HO280" s="16"/>
      <c r="HP280" s="16"/>
    </row>
    <row r="281" spans="1:224" s="15" customFormat="1" ht="51.75" customHeight="1">
      <c r="A281" s="56">
        <v>269</v>
      </c>
      <c r="B281" s="79" t="s">
        <v>668</v>
      </c>
      <c r="C281" s="90" t="s">
        <v>482</v>
      </c>
      <c r="D281" s="91">
        <v>30</v>
      </c>
      <c r="E281" s="92" t="s">
        <v>271</v>
      </c>
      <c r="F281" s="75">
        <v>107.464</v>
      </c>
      <c r="G281" s="53"/>
      <c r="H281" s="43"/>
      <c r="I281" s="42" t="s">
        <v>39</v>
      </c>
      <c r="J281" s="44">
        <f t="shared" si="40"/>
        <v>1</v>
      </c>
      <c r="K281" s="45" t="s">
        <v>64</v>
      </c>
      <c r="L281" s="45" t="s">
        <v>7</v>
      </c>
      <c r="M281" s="72"/>
      <c r="N281" s="53"/>
      <c r="O281" s="53"/>
      <c r="P281" s="49"/>
      <c r="Q281" s="53"/>
      <c r="R281" s="53"/>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49"/>
      <c r="BA281" s="73">
        <f t="shared" si="41"/>
        <v>3223.92</v>
      </c>
      <c r="BB281" s="74">
        <f t="shared" si="42"/>
        <v>3223.92</v>
      </c>
      <c r="BC281" s="52" t="str">
        <f t="shared" si="43"/>
        <v>INR  Three Thousand Two Hundred &amp; Twenty Three  and Paise Ninety Two Only</v>
      </c>
      <c r="HL281" s="16"/>
      <c r="HM281" s="16"/>
      <c r="HN281" s="16"/>
      <c r="HO281" s="16"/>
      <c r="HP281" s="16"/>
    </row>
    <row r="282" spans="1:224" s="15" customFormat="1" ht="52.5" customHeight="1">
      <c r="A282" s="56">
        <v>270</v>
      </c>
      <c r="B282" s="79" t="s">
        <v>669</v>
      </c>
      <c r="C282" s="90" t="s">
        <v>483</v>
      </c>
      <c r="D282" s="91">
        <v>20</v>
      </c>
      <c r="E282" s="92" t="s">
        <v>271</v>
      </c>
      <c r="F282" s="75">
        <v>73.528</v>
      </c>
      <c r="G282" s="53"/>
      <c r="H282" s="43"/>
      <c r="I282" s="42" t="s">
        <v>39</v>
      </c>
      <c r="J282" s="44">
        <f t="shared" si="40"/>
        <v>1</v>
      </c>
      <c r="K282" s="45" t="s">
        <v>64</v>
      </c>
      <c r="L282" s="45" t="s">
        <v>7</v>
      </c>
      <c r="M282" s="72"/>
      <c r="N282" s="53"/>
      <c r="O282" s="53"/>
      <c r="P282" s="49"/>
      <c r="Q282" s="53"/>
      <c r="R282" s="53"/>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c r="AZ282" s="49"/>
      <c r="BA282" s="73">
        <f t="shared" si="41"/>
        <v>1470.56</v>
      </c>
      <c r="BB282" s="74">
        <f t="shared" si="42"/>
        <v>1470.56</v>
      </c>
      <c r="BC282" s="52" t="str">
        <f t="shared" si="43"/>
        <v>INR  One Thousand Four Hundred &amp; Seventy  and Paise Fifty Six Only</v>
      </c>
      <c r="HL282" s="16"/>
      <c r="HM282" s="16"/>
      <c r="HN282" s="16"/>
      <c r="HO282" s="16"/>
      <c r="HP282" s="16"/>
    </row>
    <row r="283" spans="1:224" s="15" customFormat="1" ht="51" customHeight="1">
      <c r="A283" s="56">
        <v>271</v>
      </c>
      <c r="B283" s="79" t="s">
        <v>670</v>
      </c>
      <c r="C283" s="90" t="s">
        <v>484</v>
      </c>
      <c r="D283" s="91">
        <v>28</v>
      </c>
      <c r="E283" s="92" t="s">
        <v>271</v>
      </c>
      <c r="F283" s="75">
        <v>54.2976</v>
      </c>
      <c r="G283" s="53"/>
      <c r="H283" s="43"/>
      <c r="I283" s="42" t="s">
        <v>39</v>
      </c>
      <c r="J283" s="44">
        <f t="shared" si="40"/>
        <v>1</v>
      </c>
      <c r="K283" s="45" t="s">
        <v>64</v>
      </c>
      <c r="L283" s="45" t="s">
        <v>7</v>
      </c>
      <c r="M283" s="72"/>
      <c r="N283" s="53"/>
      <c r="O283" s="53"/>
      <c r="P283" s="49"/>
      <c r="Q283" s="53"/>
      <c r="R283" s="53"/>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73">
        <f t="shared" si="41"/>
        <v>1520.33</v>
      </c>
      <c r="BB283" s="74">
        <f t="shared" si="42"/>
        <v>1520.33</v>
      </c>
      <c r="BC283" s="52" t="str">
        <f t="shared" si="43"/>
        <v>INR  One Thousand Five Hundred &amp; Twenty  and Paise Thirty Three Only</v>
      </c>
      <c r="HL283" s="16"/>
      <c r="HM283" s="16"/>
      <c r="HN283" s="16"/>
      <c r="HO283" s="16"/>
      <c r="HP283" s="16"/>
    </row>
    <row r="284" spans="1:224" s="15" customFormat="1" ht="93" customHeight="1">
      <c r="A284" s="56">
        <v>272</v>
      </c>
      <c r="B284" s="79" t="s">
        <v>370</v>
      </c>
      <c r="C284" s="90" t="s">
        <v>485</v>
      </c>
      <c r="D284" s="91">
        <v>167</v>
      </c>
      <c r="E284" s="92" t="s">
        <v>268</v>
      </c>
      <c r="F284" s="75">
        <v>1016.9488</v>
      </c>
      <c r="G284" s="53"/>
      <c r="H284" s="43"/>
      <c r="I284" s="42" t="s">
        <v>39</v>
      </c>
      <c r="J284" s="44">
        <f t="shared" si="40"/>
        <v>1</v>
      </c>
      <c r="K284" s="45" t="s">
        <v>64</v>
      </c>
      <c r="L284" s="45" t="s">
        <v>7</v>
      </c>
      <c r="M284" s="72"/>
      <c r="N284" s="53"/>
      <c r="O284" s="53"/>
      <c r="P284" s="49"/>
      <c r="Q284" s="53"/>
      <c r="R284" s="53"/>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73">
        <f t="shared" si="41"/>
        <v>169830.45</v>
      </c>
      <c r="BB284" s="74">
        <f t="shared" si="42"/>
        <v>169830.45</v>
      </c>
      <c r="BC284" s="52" t="str">
        <f t="shared" si="43"/>
        <v>INR  One Lakh Sixty Nine Thousand Eight Hundred &amp; Thirty  and Paise Forty Five Only</v>
      </c>
      <c r="HL284" s="16"/>
      <c r="HM284" s="16"/>
      <c r="HN284" s="16"/>
      <c r="HO284" s="16"/>
      <c r="HP284" s="16"/>
    </row>
    <row r="285" spans="1:224" s="15" customFormat="1" ht="138" customHeight="1">
      <c r="A285" s="56">
        <v>273</v>
      </c>
      <c r="B285" s="79" t="s">
        <v>371</v>
      </c>
      <c r="C285" s="90" t="s">
        <v>486</v>
      </c>
      <c r="D285" s="91">
        <v>26</v>
      </c>
      <c r="E285" s="92" t="s">
        <v>268</v>
      </c>
      <c r="F285" s="75">
        <v>85.9712</v>
      </c>
      <c r="G285" s="53"/>
      <c r="H285" s="43"/>
      <c r="I285" s="42" t="s">
        <v>39</v>
      </c>
      <c r="J285" s="44">
        <f t="shared" si="40"/>
        <v>1</v>
      </c>
      <c r="K285" s="45" t="s">
        <v>64</v>
      </c>
      <c r="L285" s="45" t="s">
        <v>7</v>
      </c>
      <c r="M285" s="72"/>
      <c r="N285" s="53"/>
      <c r="O285" s="53"/>
      <c r="P285" s="49"/>
      <c r="Q285" s="53"/>
      <c r="R285" s="53"/>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73">
        <f t="shared" si="41"/>
        <v>2235.25</v>
      </c>
      <c r="BB285" s="74">
        <f t="shared" si="42"/>
        <v>2235.25</v>
      </c>
      <c r="BC285" s="52" t="str">
        <f t="shared" si="43"/>
        <v>INR  Two Thousand Two Hundred &amp; Thirty Five  and Paise Twenty Five Only</v>
      </c>
      <c r="HL285" s="16"/>
      <c r="HM285" s="16"/>
      <c r="HN285" s="16"/>
      <c r="HO285" s="16"/>
      <c r="HP285" s="16"/>
    </row>
    <row r="286" spans="1:224" s="15" customFormat="1" ht="136.5" customHeight="1">
      <c r="A286" s="56">
        <v>274</v>
      </c>
      <c r="B286" s="79" t="s">
        <v>671</v>
      </c>
      <c r="C286" s="90" t="s">
        <v>487</v>
      </c>
      <c r="D286" s="91">
        <v>16</v>
      </c>
      <c r="E286" s="92" t="s">
        <v>268</v>
      </c>
      <c r="F286" s="75">
        <v>773.7408</v>
      </c>
      <c r="G286" s="53"/>
      <c r="H286" s="43"/>
      <c r="I286" s="42" t="s">
        <v>39</v>
      </c>
      <c r="J286" s="44">
        <f t="shared" si="40"/>
        <v>1</v>
      </c>
      <c r="K286" s="45" t="s">
        <v>64</v>
      </c>
      <c r="L286" s="45" t="s">
        <v>7</v>
      </c>
      <c r="M286" s="72"/>
      <c r="N286" s="53"/>
      <c r="O286" s="53"/>
      <c r="P286" s="49"/>
      <c r="Q286" s="53"/>
      <c r="R286" s="53"/>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73">
        <f t="shared" si="41"/>
        <v>12379.85</v>
      </c>
      <c r="BB286" s="74">
        <f t="shared" si="42"/>
        <v>12379.85</v>
      </c>
      <c r="BC286" s="52" t="str">
        <f t="shared" si="43"/>
        <v>INR  Twelve Thousand Three Hundred &amp; Seventy Nine  and Paise Eighty Five Only</v>
      </c>
      <c r="HL286" s="16"/>
      <c r="HM286" s="16"/>
      <c r="HN286" s="16"/>
      <c r="HO286" s="16"/>
      <c r="HP286" s="16"/>
    </row>
    <row r="287" spans="1:224" s="15" customFormat="1" ht="52.5" customHeight="1">
      <c r="A287" s="56">
        <v>275</v>
      </c>
      <c r="B287" s="79" t="s">
        <v>372</v>
      </c>
      <c r="C287" s="90" t="s">
        <v>488</v>
      </c>
      <c r="D287" s="91">
        <v>3</v>
      </c>
      <c r="E287" s="92" t="s">
        <v>255</v>
      </c>
      <c r="F287" s="75">
        <v>235.2896</v>
      </c>
      <c r="G287" s="53"/>
      <c r="H287" s="43"/>
      <c r="I287" s="42" t="s">
        <v>39</v>
      </c>
      <c r="J287" s="44">
        <f t="shared" si="40"/>
        <v>1</v>
      </c>
      <c r="K287" s="45" t="s">
        <v>64</v>
      </c>
      <c r="L287" s="45" t="s">
        <v>7</v>
      </c>
      <c r="M287" s="72"/>
      <c r="N287" s="53"/>
      <c r="O287" s="53"/>
      <c r="P287" s="49"/>
      <c r="Q287" s="53"/>
      <c r="R287" s="53"/>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73">
        <f t="shared" si="41"/>
        <v>705.87</v>
      </c>
      <c r="BB287" s="74">
        <f t="shared" si="42"/>
        <v>705.87</v>
      </c>
      <c r="BC287" s="52" t="str">
        <f t="shared" si="43"/>
        <v>INR  Seven Hundred &amp; Five  and Paise Eighty Seven Only</v>
      </c>
      <c r="HL287" s="16"/>
      <c r="HM287" s="16"/>
      <c r="HN287" s="16"/>
      <c r="HO287" s="16"/>
      <c r="HP287" s="16"/>
    </row>
    <row r="288" spans="1:224" s="15" customFormat="1" ht="111" customHeight="1">
      <c r="A288" s="56">
        <v>276</v>
      </c>
      <c r="B288" s="79" t="s">
        <v>373</v>
      </c>
      <c r="C288" s="90" t="s">
        <v>489</v>
      </c>
      <c r="D288" s="91">
        <v>2</v>
      </c>
      <c r="E288" s="92" t="s">
        <v>412</v>
      </c>
      <c r="F288" s="75">
        <v>366.5088</v>
      </c>
      <c r="G288" s="53"/>
      <c r="H288" s="43"/>
      <c r="I288" s="42" t="s">
        <v>39</v>
      </c>
      <c r="J288" s="44">
        <f t="shared" si="40"/>
        <v>1</v>
      </c>
      <c r="K288" s="45" t="s">
        <v>64</v>
      </c>
      <c r="L288" s="45" t="s">
        <v>7</v>
      </c>
      <c r="M288" s="72"/>
      <c r="N288" s="53"/>
      <c r="O288" s="53"/>
      <c r="P288" s="49"/>
      <c r="Q288" s="53"/>
      <c r="R288" s="53"/>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73">
        <f t="shared" si="41"/>
        <v>733.02</v>
      </c>
      <c r="BB288" s="74">
        <f t="shared" si="42"/>
        <v>733.02</v>
      </c>
      <c r="BC288" s="52" t="str">
        <f t="shared" si="43"/>
        <v>INR  Seven Hundred &amp; Thirty Three  and Paise Two Only</v>
      </c>
      <c r="HL288" s="16"/>
      <c r="HM288" s="16"/>
      <c r="HN288" s="16"/>
      <c r="HO288" s="16"/>
      <c r="HP288" s="16"/>
    </row>
    <row r="289" spans="1:224" s="15" customFormat="1" ht="40.5" customHeight="1">
      <c r="A289" s="56">
        <v>277</v>
      </c>
      <c r="B289" s="79" t="s">
        <v>374</v>
      </c>
      <c r="C289" s="90" t="s">
        <v>490</v>
      </c>
      <c r="D289" s="91">
        <v>99</v>
      </c>
      <c r="E289" s="92" t="s">
        <v>412</v>
      </c>
      <c r="F289" s="75">
        <v>1266.944</v>
      </c>
      <c r="G289" s="53"/>
      <c r="H289" s="43"/>
      <c r="I289" s="42" t="s">
        <v>39</v>
      </c>
      <c r="J289" s="44">
        <f t="shared" si="40"/>
        <v>1</v>
      </c>
      <c r="K289" s="45" t="s">
        <v>64</v>
      </c>
      <c r="L289" s="45" t="s">
        <v>7</v>
      </c>
      <c r="M289" s="72"/>
      <c r="N289" s="53"/>
      <c r="O289" s="53"/>
      <c r="P289" s="49"/>
      <c r="Q289" s="53"/>
      <c r="R289" s="53"/>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73">
        <f t="shared" si="41"/>
        <v>125427.46</v>
      </c>
      <c r="BB289" s="74">
        <f t="shared" si="42"/>
        <v>125427.46</v>
      </c>
      <c r="BC289" s="52" t="str">
        <f t="shared" si="43"/>
        <v>INR  One Lakh Twenty Five Thousand Four Hundred &amp; Twenty Seven  and Paise Forty Six Only</v>
      </c>
      <c r="HL289" s="16"/>
      <c r="HM289" s="16"/>
      <c r="HN289" s="16"/>
      <c r="HO289" s="16"/>
      <c r="HP289" s="16"/>
    </row>
    <row r="290" spans="1:224" s="15" customFormat="1" ht="51" customHeight="1">
      <c r="A290" s="56">
        <v>278</v>
      </c>
      <c r="B290" s="79" t="s">
        <v>375</v>
      </c>
      <c r="C290" s="90" t="s">
        <v>491</v>
      </c>
      <c r="D290" s="91">
        <v>99</v>
      </c>
      <c r="E290" s="92" t="s">
        <v>412</v>
      </c>
      <c r="F290" s="75">
        <v>244.3392</v>
      </c>
      <c r="G290" s="53"/>
      <c r="H290" s="43"/>
      <c r="I290" s="42" t="s">
        <v>39</v>
      </c>
      <c r="J290" s="44">
        <f t="shared" si="40"/>
        <v>1</v>
      </c>
      <c r="K290" s="45" t="s">
        <v>64</v>
      </c>
      <c r="L290" s="45" t="s">
        <v>7</v>
      </c>
      <c r="M290" s="72"/>
      <c r="N290" s="53"/>
      <c r="O290" s="53"/>
      <c r="P290" s="49"/>
      <c r="Q290" s="53"/>
      <c r="R290" s="53"/>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49"/>
      <c r="BA290" s="73">
        <f t="shared" si="41"/>
        <v>24189.58</v>
      </c>
      <c r="BB290" s="74">
        <f t="shared" si="42"/>
        <v>24189.58</v>
      </c>
      <c r="BC290" s="52" t="str">
        <f t="shared" si="43"/>
        <v>INR  Twenty Four Thousand One Hundred &amp; Eighty Nine  and Paise Fifty Eight Only</v>
      </c>
      <c r="HL290" s="16"/>
      <c r="HM290" s="16"/>
      <c r="HN290" s="16"/>
      <c r="HO290" s="16"/>
      <c r="HP290" s="16"/>
    </row>
    <row r="291" spans="1:224" s="15" customFormat="1" ht="36" customHeight="1">
      <c r="A291" s="56">
        <v>279</v>
      </c>
      <c r="B291" s="79" t="s">
        <v>376</v>
      </c>
      <c r="C291" s="90" t="s">
        <v>492</v>
      </c>
      <c r="D291" s="91">
        <v>48</v>
      </c>
      <c r="E291" s="92" t="s">
        <v>254</v>
      </c>
      <c r="F291" s="75">
        <v>2432.08</v>
      </c>
      <c r="G291" s="53"/>
      <c r="H291" s="43"/>
      <c r="I291" s="42" t="s">
        <v>39</v>
      </c>
      <c r="J291" s="44">
        <f aca="true" t="shared" si="44" ref="J291:J320">IF(I291="Less(-)",-1,1)</f>
        <v>1</v>
      </c>
      <c r="K291" s="45" t="s">
        <v>64</v>
      </c>
      <c r="L291" s="45" t="s">
        <v>7</v>
      </c>
      <c r="M291" s="72"/>
      <c r="N291" s="53"/>
      <c r="O291" s="53"/>
      <c r="P291" s="49"/>
      <c r="Q291" s="53"/>
      <c r="R291" s="53"/>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73">
        <f aca="true" t="shared" si="45" ref="BA291:BA320">total_amount_ba($B$2,$D$2,D291,F291,J291,K291,M291)</f>
        <v>116739.84</v>
      </c>
      <c r="BB291" s="74">
        <f aca="true" t="shared" si="46" ref="BB291:BB320">BA291+SUM(N291:AZ291)</f>
        <v>116739.84</v>
      </c>
      <c r="BC291" s="52" t="str">
        <f aca="true" t="shared" si="47" ref="BC291:BC320">SpellNumber(L291,BB291)</f>
        <v>INR  One Lakh Sixteen Thousand Seven Hundred &amp; Thirty Nine  and Paise Eighty Four Only</v>
      </c>
      <c r="HL291" s="16"/>
      <c r="HM291" s="16"/>
      <c r="HN291" s="16"/>
      <c r="HO291" s="16"/>
      <c r="HP291" s="16"/>
    </row>
    <row r="292" spans="1:224" s="15" customFormat="1" ht="51" customHeight="1">
      <c r="A292" s="56">
        <v>280</v>
      </c>
      <c r="B292" s="79" t="s">
        <v>377</v>
      </c>
      <c r="C292" s="90" t="s">
        <v>493</v>
      </c>
      <c r="D292" s="91">
        <v>48</v>
      </c>
      <c r="E292" s="92" t="s">
        <v>254</v>
      </c>
      <c r="F292" s="75">
        <v>143.6624</v>
      </c>
      <c r="G292" s="53"/>
      <c r="H292" s="43"/>
      <c r="I292" s="42" t="s">
        <v>39</v>
      </c>
      <c r="J292" s="44">
        <f t="shared" si="44"/>
        <v>1</v>
      </c>
      <c r="K292" s="45" t="s">
        <v>64</v>
      </c>
      <c r="L292" s="45" t="s">
        <v>7</v>
      </c>
      <c r="M292" s="72"/>
      <c r="N292" s="53"/>
      <c r="O292" s="53"/>
      <c r="P292" s="49"/>
      <c r="Q292" s="53"/>
      <c r="R292" s="53"/>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49"/>
      <c r="BA292" s="73">
        <f t="shared" si="45"/>
        <v>6895.8</v>
      </c>
      <c r="BB292" s="74">
        <f t="shared" si="46"/>
        <v>6895.8</v>
      </c>
      <c r="BC292" s="52" t="str">
        <f t="shared" si="47"/>
        <v>INR  Six Thousand Eight Hundred &amp; Ninety Five  and Paise Eighty Only</v>
      </c>
      <c r="HL292" s="16"/>
      <c r="HM292" s="16"/>
      <c r="HN292" s="16"/>
      <c r="HO292" s="16"/>
      <c r="HP292" s="16"/>
    </row>
    <row r="293" spans="1:224" s="15" customFormat="1" ht="85.5" customHeight="1">
      <c r="A293" s="56">
        <v>281</v>
      </c>
      <c r="B293" s="79" t="s">
        <v>378</v>
      </c>
      <c r="C293" s="90" t="s">
        <v>494</v>
      </c>
      <c r="D293" s="91">
        <v>48</v>
      </c>
      <c r="E293" s="92" t="s">
        <v>254</v>
      </c>
      <c r="F293" s="75">
        <v>295.2432</v>
      </c>
      <c r="G293" s="53"/>
      <c r="H293" s="43"/>
      <c r="I293" s="42" t="s">
        <v>39</v>
      </c>
      <c r="J293" s="44">
        <f t="shared" si="44"/>
        <v>1</v>
      </c>
      <c r="K293" s="45" t="s">
        <v>64</v>
      </c>
      <c r="L293" s="45" t="s">
        <v>7</v>
      </c>
      <c r="M293" s="72"/>
      <c r="N293" s="53"/>
      <c r="O293" s="53"/>
      <c r="P293" s="49"/>
      <c r="Q293" s="53"/>
      <c r="R293" s="53"/>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49"/>
      <c r="BA293" s="73">
        <f t="shared" si="45"/>
        <v>14171.67</v>
      </c>
      <c r="BB293" s="74">
        <f t="shared" si="46"/>
        <v>14171.67</v>
      </c>
      <c r="BC293" s="52" t="str">
        <f t="shared" si="47"/>
        <v>INR  Fourteen Thousand One Hundred &amp; Seventy One  and Paise Sixty Seven Only</v>
      </c>
      <c r="HL293" s="16"/>
      <c r="HM293" s="16"/>
      <c r="HN293" s="16"/>
      <c r="HO293" s="16"/>
      <c r="HP293" s="16"/>
    </row>
    <row r="294" spans="1:224" s="15" customFormat="1" ht="48" customHeight="1">
      <c r="A294" s="56">
        <v>282</v>
      </c>
      <c r="B294" s="79" t="s">
        <v>379</v>
      </c>
      <c r="C294" s="90" t="s">
        <v>495</v>
      </c>
      <c r="D294" s="91">
        <v>4</v>
      </c>
      <c r="E294" s="92" t="s">
        <v>254</v>
      </c>
      <c r="F294" s="75">
        <v>3902.64</v>
      </c>
      <c r="G294" s="53"/>
      <c r="H294" s="43"/>
      <c r="I294" s="42" t="s">
        <v>39</v>
      </c>
      <c r="J294" s="44">
        <f t="shared" si="44"/>
        <v>1</v>
      </c>
      <c r="K294" s="45" t="s">
        <v>64</v>
      </c>
      <c r="L294" s="45" t="s">
        <v>7</v>
      </c>
      <c r="M294" s="72"/>
      <c r="N294" s="53"/>
      <c r="O294" s="53"/>
      <c r="P294" s="49"/>
      <c r="Q294" s="53"/>
      <c r="R294" s="53"/>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73">
        <f t="shared" si="45"/>
        <v>15610.56</v>
      </c>
      <c r="BB294" s="74">
        <f t="shared" si="46"/>
        <v>15610.56</v>
      </c>
      <c r="BC294" s="52" t="str">
        <f t="shared" si="47"/>
        <v>INR  Fifteen Thousand Six Hundred &amp; Ten  and Paise Fifty Six Only</v>
      </c>
      <c r="HL294" s="16"/>
      <c r="HM294" s="16"/>
      <c r="HN294" s="16"/>
      <c r="HO294" s="16"/>
      <c r="HP294" s="16"/>
    </row>
    <row r="295" spans="1:224" s="15" customFormat="1" ht="43.5" customHeight="1">
      <c r="A295" s="56">
        <v>283</v>
      </c>
      <c r="B295" s="79" t="s">
        <v>380</v>
      </c>
      <c r="C295" s="90" t="s">
        <v>496</v>
      </c>
      <c r="D295" s="91">
        <v>20</v>
      </c>
      <c r="E295" s="92" t="s">
        <v>412</v>
      </c>
      <c r="F295" s="75">
        <v>212.6656</v>
      </c>
      <c r="G295" s="53"/>
      <c r="H295" s="43"/>
      <c r="I295" s="42" t="s">
        <v>39</v>
      </c>
      <c r="J295" s="44">
        <f t="shared" si="44"/>
        <v>1</v>
      </c>
      <c r="K295" s="45" t="s">
        <v>64</v>
      </c>
      <c r="L295" s="45" t="s">
        <v>7</v>
      </c>
      <c r="M295" s="72"/>
      <c r="N295" s="53"/>
      <c r="O295" s="53"/>
      <c r="P295" s="49"/>
      <c r="Q295" s="53"/>
      <c r="R295" s="53"/>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73">
        <f t="shared" si="45"/>
        <v>4253.31</v>
      </c>
      <c r="BB295" s="74">
        <f t="shared" si="46"/>
        <v>4253.31</v>
      </c>
      <c r="BC295" s="52" t="str">
        <f t="shared" si="47"/>
        <v>INR  Four Thousand Two Hundred &amp; Fifty Three  and Paise Thirty One Only</v>
      </c>
      <c r="HL295" s="16"/>
      <c r="HM295" s="16"/>
      <c r="HN295" s="16"/>
      <c r="HO295" s="16"/>
      <c r="HP295" s="16"/>
    </row>
    <row r="296" spans="1:224" s="15" customFormat="1" ht="69" customHeight="1">
      <c r="A296" s="56">
        <v>284</v>
      </c>
      <c r="B296" s="79" t="s">
        <v>381</v>
      </c>
      <c r="C296" s="90" t="s">
        <v>497</v>
      </c>
      <c r="D296" s="91">
        <v>2</v>
      </c>
      <c r="E296" s="92" t="s">
        <v>412</v>
      </c>
      <c r="F296" s="75">
        <v>1723.9488</v>
      </c>
      <c r="G296" s="53"/>
      <c r="H296" s="43"/>
      <c r="I296" s="42" t="s">
        <v>39</v>
      </c>
      <c r="J296" s="44">
        <f t="shared" si="44"/>
        <v>1</v>
      </c>
      <c r="K296" s="45" t="s">
        <v>64</v>
      </c>
      <c r="L296" s="45" t="s">
        <v>7</v>
      </c>
      <c r="M296" s="72"/>
      <c r="N296" s="53"/>
      <c r="O296" s="53"/>
      <c r="P296" s="49"/>
      <c r="Q296" s="53"/>
      <c r="R296" s="53"/>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73">
        <f t="shared" si="45"/>
        <v>3447.9</v>
      </c>
      <c r="BB296" s="74">
        <f t="shared" si="46"/>
        <v>3447.9</v>
      </c>
      <c r="BC296" s="52" t="str">
        <f t="shared" si="47"/>
        <v>INR  Three Thousand Four Hundred &amp; Forty Seven  and Paise Ninety Only</v>
      </c>
      <c r="HL296" s="16"/>
      <c r="HM296" s="16"/>
      <c r="HN296" s="16"/>
      <c r="HO296" s="16"/>
      <c r="HP296" s="16"/>
    </row>
    <row r="297" spans="1:224" s="15" customFormat="1" ht="93" customHeight="1">
      <c r="A297" s="56">
        <v>285</v>
      </c>
      <c r="B297" s="79" t="s">
        <v>672</v>
      </c>
      <c r="C297" s="90" t="s">
        <v>498</v>
      </c>
      <c r="D297" s="91">
        <v>7</v>
      </c>
      <c r="E297" s="92" t="s">
        <v>255</v>
      </c>
      <c r="F297" s="75">
        <v>2880.0352</v>
      </c>
      <c r="G297" s="53"/>
      <c r="H297" s="43"/>
      <c r="I297" s="42" t="s">
        <v>39</v>
      </c>
      <c r="J297" s="44">
        <f t="shared" si="44"/>
        <v>1</v>
      </c>
      <c r="K297" s="45" t="s">
        <v>64</v>
      </c>
      <c r="L297" s="45" t="s">
        <v>7</v>
      </c>
      <c r="M297" s="72"/>
      <c r="N297" s="53"/>
      <c r="O297" s="53"/>
      <c r="P297" s="49"/>
      <c r="Q297" s="53"/>
      <c r="R297" s="53"/>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73">
        <f t="shared" si="45"/>
        <v>20160.25</v>
      </c>
      <c r="BB297" s="74">
        <f t="shared" si="46"/>
        <v>20160.25</v>
      </c>
      <c r="BC297" s="52" t="str">
        <f t="shared" si="47"/>
        <v>INR  Twenty Thousand One Hundred &amp; Sixty  and Paise Twenty Five Only</v>
      </c>
      <c r="HL297" s="16"/>
      <c r="HM297" s="16"/>
      <c r="HN297" s="16"/>
      <c r="HO297" s="16"/>
      <c r="HP297" s="16"/>
    </row>
    <row r="298" spans="1:224" s="15" customFormat="1" ht="42" customHeight="1">
      <c r="A298" s="56">
        <v>286</v>
      </c>
      <c r="B298" s="79" t="s">
        <v>382</v>
      </c>
      <c r="C298" s="90" t="s">
        <v>499</v>
      </c>
      <c r="D298" s="91">
        <v>7</v>
      </c>
      <c r="E298" s="92" t="s">
        <v>255</v>
      </c>
      <c r="F298" s="75">
        <v>7024.752</v>
      </c>
      <c r="G298" s="53"/>
      <c r="H298" s="43"/>
      <c r="I298" s="42" t="s">
        <v>39</v>
      </c>
      <c r="J298" s="44">
        <f t="shared" si="44"/>
        <v>1</v>
      </c>
      <c r="K298" s="45" t="s">
        <v>64</v>
      </c>
      <c r="L298" s="45" t="s">
        <v>7</v>
      </c>
      <c r="M298" s="72"/>
      <c r="N298" s="53"/>
      <c r="O298" s="53"/>
      <c r="P298" s="49"/>
      <c r="Q298" s="53"/>
      <c r="R298" s="53"/>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73">
        <f t="shared" si="45"/>
        <v>49173.26</v>
      </c>
      <c r="BB298" s="74">
        <f t="shared" si="46"/>
        <v>49173.26</v>
      </c>
      <c r="BC298" s="52" t="str">
        <f t="shared" si="47"/>
        <v>INR  Forty Nine Thousand One Hundred &amp; Seventy Three  and Paise Twenty Six Only</v>
      </c>
      <c r="HL298" s="16"/>
      <c r="HM298" s="16"/>
      <c r="HN298" s="16"/>
      <c r="HO298" s="16"/>
      <c r="HP298" s="16"/>
    </row>
    <row r="299" spans="1:224" s="15" customFormat="1" ht="60" customHeight="1">
      <c r="A299" s="56">
        <v>287</v>
      </c>
      <c r="B299" s="79" t="s">
        <v>383</v>
      </c>
      <c r="C299" s="90" t="s">
        <v>500</v>
      </c>
      <c r="D299" s="91">
        <v>7</v>
      </c>
      <c r="E299" s="92" t="s">
        <v>255</v>
      </c>
      <c r="F299" s="75">
        <v>1583.68</v>
      </c>
      <c r="G299" s="53"/>
      <c r="H299" s="43"/>
      <c r="I299" s="42" t="s">
        <v>39</v>
      </c>
      <c r="J299" s="44">
        <f t="shared" si="44"/>
        <v>1</v>
      </c>
      <c r="K299" s="45" t="s">
        <v>64</v>
      </c>
      <c r="L299" s="45" t="s">
        <v>7</v>
      </c>
      <c r="M299" s="72"/>
      <c r="N299" s="53"/>
      <c r="O299" s="53"/>
      <c r="P299" s="49"/>
      <c r="Q299" s="53"/>
      <c r="R299" s="53"/>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73">
        <f t="shared" si="45"/>
        <v>11085.76</v>
      </c>
      <c r="BB299" s="74">
        <f t="shared" si="46"/>
        <v>11085.76</v>
      </c>
      <c r="BC299" s="52" t="str">
        <f t="shared" si="47"/>
        <v>INR  Eleven Thousand  &amp;Eighty Five  and Paise Seventy Six Only</v>
      </c>
      <c r="HL299" s="16"/>
      <c r="HM299" s="16"/>
      <c r="HN299" s="16"/>
      <c r="HO299" s="16"/>
      <c r="HP299" s="16"/>
    </row>
    <row r="300" spans="1:224" s="15" customFormat="1" ht="52.5" customHeight="1">
      <c r="A300" s="56">
        <v>288</v>
      </c>
      <c r="B300" s="79" t="s">
        <v>384</v>
      </c>
      <c r="C300" s="90" t="s">
        <v>501</v>
      </c>
      <c r="D300" s="91">
        <v>1</v>
      </c>
      <c r="E300" s="92" t="s">
        <v>414</v>
      </c>
      <c r="F300" s="75">
        <v>1692.2752</v>
      </c>
      <c r="G300" s="53"/>
      <c r="H300" s="43"/>
      <c r="I300" s="42" t="s">
        <v>39</v>
      </c>
      <c r="J300" s="44">
        <f t="shared" si="44"/>
        <v>1</v>
      </c>
      <c r="K300" s="45" t="s">
        <v>64</v>
      </c>
      <c r="L300" s="45" t="s">
        <v>7</v>
      </c>
      <c r="M300" s="72"/>
      <c r="N300" s="53"/>
      <c r="O300" s="53"/>
      <c r="P300" s="49"/>
      <c r="Q300" s="53"/>
      <c r="R300" s="53"/>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73">
        <f t="shared" si="45"/>
        <v>1692.28</v>
      </c>
      <c r="BB300" s="74">
        <f t="shared" si="46"/>
        <v>1692.28</v>
      </c>
      <c r="BC300" s="52" t="str">
        <f t="shared" si="47"/>
        <v>INR  One Thousand Six Hundred &amp; Ninety Two  and Paise Twenty Eight Only</v>
      </c>
      <c r="HL300" s="16"/>
      <c r="HM300" s="16"/>
      <c r="HN300" s="16"/>
      <c r="HO300" s="16"/>
      <c r="HP300" s="16"/>
    </row>
    <row r="301" spans="1:224" s="15" customFormat="1" ht="93" customHeight="1">
      <c r="A301" s="56">
        <v>289</v>
      </c>
      <c r="B301" s="80" t="s">
        <v>385</v>
      </c>
      <c r="C301" s="90" t="s">
        <v>502</v>
      </c>
      <c r="D301" s="91">
        <v>1</v>
      </c>
      <c r="E301" s="92" t="s">
        <v>412</v>
      </c>
      <c r="F301" s="75">
        <v>3705.8112</v>
      </c>
      <c r="G301" s="53"/>
      <c r="H301" s="43"/>
      <c r="I301" s="42" t="s">
        <v>39</v>
      </c>
      <c r="J301" s="44">
        <f t="shared" si="44"/>
        <v>1</v>
      </c>
      <c r="K301" s="45" t="s">
        <v>64</v>
      </c>
      <c r="L301" s="45" t="s">
        <v>7</v>
      </c>
      <c r="M301" s="72"/>
      <c r="N301" s="53"/>
      <c r="O301" s="53"/>
      <c r="P301" s="49"/>
      <c r="Q301" s="53"/>
      <c r="R301" s="53"/>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73">
        <f t="shared" si="45"/>
        <v>3705.81</v>
      </c>
      <c r="BB301" s="74">
        <f t="shared" si="46"/>
        <v>3705.81</v>
      </c>
      <c r="BC301" s="52" t="str">
        <f t="shared" si="47"/>
        <v>INR  Three Thousand Seven Hundred &amp; Five  and Paise Eighty One Only</v>
      </c>
      <c r="HL301" s="16"/>
      <c r="HM301" s="16"/>
      <c r="HN301" s="16"/>
      <c r="HO301" s="16"/>
      <c r="HP301" s="16"/>
    </row>
    <row r="302" spans="1:224" s="15" customFormat="1" ht="51" customHeight="1">
      <c r="A302" s="56">
        <v>290</v>
      </c>
      <c r="B302" s="80" t="s">
        <v>386</v>
      </c>
      <c r="C302" s="90" t="s">
        <v>503</v>
      </c>
      <c r="D302" s="91">
        <v>230</v>
      </c>
      <c r="E302" s="92" t="s">
        <v>409</v>
      </c>
      <c r="F302" s="75">
        <v>72.3968</v>
      </c>
      <c r="G302" s="53"/>
      <c r="H302" s="43"/>
      <c r="I302" s="42" t="s">
        <v>39</v>
      </c>
      <c r="J302" s="44">
        <f t="shared" si="44"/>
        <v>1</v>
      </c>
      <c r="K302" s="45" t="s">
        <v>64</v>
      </c>
      <c r="L302" s="45" t="s">
        <v>7</v>
      </c>
      <c r="M302" s="72"/>
      <c r="N302" s="53"/>
      <c r="O302" s="53"/>
      <c r="P302" s="49"/>
      <c r="Q302" s="53"/>
      <c r="R302" s="53"/>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73">
        <f t="shared" si="45"/>
        <v>16651.26</v>
      </c>
      <c r="BB302" s="74">
        <f t="shared" si="46"/>
        <v>16651.26</v>
      </c>
      <c r="BC302" s="52" t="str">
        <f t="shared" si="47"/>
        <v>INR  Sixteen Thousand Six Hundred &amp; Fifty One  and Paise Twenty Six Only</v>
      </c>
      <c r="HL302" s="16"/>
      <c r="HM302" s="16"/>
      <c r="HN302" s="16"/>
      <c r="HO302" s="16"/>
      <c r="HP302" s="16"/>
    </row>
    <row r="303" spans="1:224" s="15" customFormat="1" ht="49.5" customHeight="1">
      <c r="A303" s="56">
        <v>291</v>
      </c>
      <c r="B303" s="78" t="s">
        <v>387</v>
      </c>
      <c r="C303" s="90" t="s">
        <v>504</v>
      </c>
      <c r="D303" s="91">
        <v>45</v>
      </c>
      <c r="E303" s="92" t="s">
        <v>409</v>
      </c>
      <c r="F303" s="75">
        <v>183.2544</v>
      </c>
      <c r="G303" s="53"/>
      <c r="H303" s="43"/>
      <c r="I303" s="42" t="s">
        <v>39</v>
      </c>
      <c r="J303" s="44">
        <f t="shared" si="44"/>
        <v>1</v>
      </c>
      <c r="K303" s="45" t="s">
        <v>64</v>
      </c>
      <c r="L303" s="45" t="s">
        <v>7</v>
      </c>
      <c r="M303" s="72"/>
      <c r="N303" s="53"/>
      <c r="O303" s="53"/>
      <c r="P303" s="49"/>
      <c r="Q303" s="53"/>
      <c r="R303" s="53"/>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73">
        <f t="shared" si="45"/>
        <v>8246.45</v>
      </c>
      <c r="BB303" s="74">
        <f t="shared" si="46"/>
        <v>8246.45</v>
      </c>
      <c r="BC303" s="52" t="str">
        <f t="shared" si="47"/>
        <v>INR  Eight Thousand Two Hundred &amp; Forty Six  and Paise Forty Five Only</v>
      </c>
      <c r="HL303" s="16"/>
      <c r="HM303" s="16"/>
      <c r="HN303" s="16"/>
      <c r="HO303" s="16"/>
      <c r="HP303" s="16"/>
    </row>
    <row r="304" spans="1:224" s="15" customFormat="1" ht="40.5" customHeight="1">
      <c r="A304" s="56">
        <v>292</v>
      </c>
      <c r="B304" s="79" t="s">
        <v>388</v>
      </c>
      <c r="C304" s="90" t="s">
        <v>505</v>
      </c>
      <c r="D304" s="91">
        <v>185</v>
      </c>
      <c r="E304" s="92" t="s">
        <v>409</v>
      </c>
      <c r="F304" s="75">
        <v>159.4992</v>
      </c>
      <c r="G304" s="53"/>
      <c r="H304" s="43"/>
      <c r="I304" s="42" t="s">
        <v>39</v>
      </c>
      <c r="J304" s="44">
        <f t="shared" si="44"/>
        <v>1</v>
      </c>
      <c r="K304" s="45" t="s">
        <v>64</v>
      </c>
      <c r="L304" s="45" t="s">
        <v>7</v>
      </c>
      <c r="M304" s="72"/>
      <c r="N304" s="53"/>
      <c r="O304" s="53"/>
      <c r="P304" s="49"/>
      <c r="Q304" s="53"/>
      <c r="R304" s="53"/>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c r="AZ304" s="49"/>
      <c r="BA304" s="73">
        <f t="shared" si="45"/>
        <v>29507.35</v>
      </c>
      <c r="BB304" s="74">
        <f t="shared" si="46"/>
        <v>29507.35</v>
      </c>
      <c r="BC304" s="52" t="str">
        <f t="shared" si="47"/>
        <v>INR  Twenty Nine Thousand Five Hundred &amp; Seven  and Paise Thirty Five Only</v>
      </c>
      <c r="HL304" s="16"/>
      <c r="HM304" s="16"/>
      <c r="HN304" s="16"/>
      <c r="HO304" s="16"/>
      <c r="HP304" s="16"/>
    </row>
    <row r="305" spans="1:224" s="15" customFormat="1" ht="42" customHeight="1">
      <c r="A305" s="56">
        <v>293</v>
      </c>
      <c r="B305" s="79" t="s">
        <v>389</v>
      </c>
      <c r="C305" s="90" t="s">
        <v>506</v>
      </c>
      <c r="D305" s="91">
        <v>6</v>
      </c>
      <c r="E305" s="92" t="s">
        <v>409</v>
      </c>
      <c r="F305" s="75">
        <v>278.2752</v>
      </c>
      <c r="G305" s="53"/>
      <c r="H305" s="43"/>
      <c r="I305" s="42" t="s">
        <v>39</v>
      </c>
      <c r="J305" s="44">
        <f t="shared" si="44"/>
        <v>1</v>
      </c>
      <c r="K305" s="45" t="s">
        <v>64</v>
      </c>
      <c r="L305" s="45" t="s">
        <v>7</v>
      </c>
      <c r="M305" s="72"/>
      <c r="N305" s="53"/>
      <c r="O305" s="53"/>
      <c r="P305" s="49"/>
      <c r="Q305" s="53"/>
      <c r="R305" s="53"/>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73">
        <f t="shared" si="45"/>
        <v>1669.65</v>
      </c>
      <c r="BB305" s="74">
        <f t="shared" si="46"/>
        <v>1669.65</v>
      </c>
      <c r="BC305" s="52" t="str">
        <f t="shared" si="47"/>
        <v>INR  One Thousand Six Hundred &amp; Sixty Nine  and Paise Sixty Five Only</v>
      </c>
      <c r="HL305" s="16"/>
      <c r="HM305" s="16"/>
      <c r="HN305" s="16"/>
      <c r="HO305" s="16"/>
      <c r="HP305" s="16"/>
    </row>
    <row r="306" spans="1:224" s="15" customFormat="1" ht="84" customHeight="1">
      <c r="A306" s="56">
        <v>294</v>
      </c>
      <c r="B306" s="79" t="s">
        <v>390</v>
      </c>
      <c r="C306" s="90" t="s">
        <v>507</v>
      </c>
      <c r="D306" s="91">
        <v>2</v>
      </c>
      <c r="E306" s="92" t="s">
        <v>412</v>
      </c>
      <c r="F306" s="75">
        <v>113.12</v>
      </c>
      <c r="G306" s="53"/>
      <c r="H306" s="43"/>
      <c r="I306" s="42" t="s">
        <v>39</v>
      </c>
      <c r="J306" s="44">
        <f t="shared" si="44"/>
        <v>1</v>
      </c>
      <c r="K306" s="45" t="s">
        <v>64</v>
      </c>
      <c r="L306" s="45" t="s">
        <v>7</v>
      </c>
      <c r="M306" s="72"/>
      <c r="N306" s="53"/>
      <c r="O306" s="53"/>
      <c r="P306" s="49"/>
      <c r="Q306" s="53"/>
      <c r="R306" s="53"/>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c r="AZ306" s="49"/>
      <c r="BA306" s="73">
        <f t="shared" si="45"/>
        <v>226.24</v>
      </c>
      <c r="BB306" s="74">
        <f t="shared" si="46"/>
        <v>226.24</v>
      </c>
      <c r="BC306" s="52" t="str">
        <f t="shared" si="47"/>
        <v>INR  Two Hundred &amp; Twenty Six  and Paise Twenty Four Only</v>
      </c>
      <c r="HL306" s="16"/>
      <c r="HM306" s="16"/>
      <c r="HN306" s="16"/>
      <c r="HO306" s="16"/>
      <c r="HP306" s="16"/>
    </row>
    <row r="307" spans="1:224" s="15" customFormat="1" ht="51" customHeight="1">
      <c r="A307" s="56">
        <v>295</v>
      </c>
      <c r="B307" s="79" t="s">
        <v>391</v>
      </c>
      <c r="C307" s="90" t="s">
        <v>508</v>
      </c>
      <c r="D307" s="91">
        <v>45</v>
      </c>
      <c r="E307" s="92" t="s">
        <v>409</v>
      </c>
      <c r="F307" s="75">
        <v>107.464</v>
      </c>
      <c r="G307" s="53"/>
      <c r="H307" s="43"/>
      <c r="I307" s="42" t="s">
        <v>39</v>
      </c>
      <c r="J307" s="44">
        <f t="shared" si="44"/>
        <v>1</v>
      </c>
      <c r="K307" s="45" t="s">
        <v>64</v>
      </c>
      <c r="L307" s="45" t="s">
        <v>7</v>
      </c>
      <c r="M307" s="72"/>
      <c r="N307" s="53"/>
      <c r="O307" s="53"/>
      <c r="P307" s="49"/>
      <c r="Q307" s="53"/>
      <c r="R307" s="53"/>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c r="AZ307" s="49"/>
      <c r="BA307" s="73">
        <f t="shared" si="45"/>
        <v>4835.88</v>
      </c>
      <c r="BB307" s="74">
        <f t="shared" si="46"/>
        <v>4835.88</v>
      </c>
      <c r="BC307" s="52" t="str">
        <f t="shared" si="47"/>
        <v>INR  Four Thousand Eight Hundred &amp; Thirty Five  and Paise Eighty Eight Only</v>
      </c>
      <c r="HL307" s="16"/>
      <c r="HM307" s="16"/>
      <c r="HN307" s="16"/>
      <c r="HO307" s="16"/>
      <c r="HP307" s="16"/>
    </row>
    <row r="308" spans="1:224" s="15" customFormat="1" ht="93" customHeight="1">
      <c r="A308" s="56">
        <v>296</v>
      </c>
      <c r="B308" s="79" t="s">
        <v>392</v>
      </c>
      <c r="C308" s="90" t="s">
        <v>509</v>
      </c>
      <c r="D308" s="91">
        <v>30</v>
      </c>
      <c r="E308" s="92" t="s">
        <v>415</v>
      </c>
      <c r="F308" s="75">
        <v>1093.8704</v>
      </c>
      <c r="G308" s="53"/>
      <c r="H308" s="43"/>
      <c r="I308" s="42" t="s">
        <v>39</v>
      </c>
      <c r="J308" s="44">
        <f t="shared" si="44"/>
        <v>1</v>
      </c>
      <c r="K308" s="45" t="s">
        <v>64</v>
      </c>
      <c r="L308" s="45" t="s">
        <v>7</v>
      </c>
      <c r="M308" s="72"/>
      <c r="N308" s="53"/>
      <c r="O308" s="53"/>
      <c r="P308" s="49"/>
      <c r="Q308" s="53"/>
      <c r="R308" s="53"/>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c r="AZ308" s="49"/>
      <c r="BA308" s="73">
        <f t="shared" si="45"/>
        <v>32816.11</v>
      </c>
      <c r="BB308" s="74">
        <f t="shared" si="46"/>
        <v>32816.11</v>
      </c>
      <c r="BC308" s="52" t="str">
        <f t="shared" si="47"/>
        <v>INR  Thirty Two Thousand Eight Hundred &amp; Sixteen  and Paise Eleven Only</v>
      </c>
      <c r="HL308" s="16"/>
      <c r="HM308" s="16"/>
      <c r="HN308" s="16"/>
      <c r="HO308" s="16"/>
      <c r="HP308" s="16"/>
    </row>
    <row r="309" spans="1:224" s="15" customFormat="1" ht="120" customHeight="1">
      <c r="A309" s="56">
        <v>297</v>
      </c>
      <c r="B309" s="79" t="s">
        <v>393</v>
      </c>
      <c r="C309" s="90" t="s">
        <v>510</v>
      </c>
      <c r="D309" s="91">
        <v>4</v>
      </c>
      <c r="E309" s="92" t="s">
        <v>415</v>
      </c>
      <c r="F309" s="75">
        <v>84.84</v>
      </c>
      <c r="G309" s="53"/>
      <c r="H309" s="43"/>
      <c r="I309" s="42" t="s">
        <v>39</v>
      </c>
      <c r="J309" s="44">
        <f t="shared" si="44"/>
        <v>1</v>
      </c>
      <c r="K309" s="45" t="s">
        <v>64</v>
      </c>
      <c r="L309" s="45" t="s">
        <v>7</v>
      </c>
      <c r="M309" s="72"/>
      <c r="N309" s="53"/>
      <c r="O309" s="53"/>
      <c r="P309" s="49"/>
      <c r="Q309" s="53"/>
      <c r="R309" s="53"/>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c r="AZ309" s="49"/>
      <c r="BA309" s="73">
        <f t="shared" si="45"/>
        <v>339.36</v>
      </c>
      <c r="BB309" s="74">
        <f t="shared" si="46"/>
        <v>339.36</v>
      </c>
      <c r="BC309" s="52" t="str">
        <f t="shared" si="47"/>
        <v>INR  Three Hundred &amp; Thirty Nine  and Paise Thirty Six Only</v>
      </c>
      <c r="HL309" s="16"/>
      <c r="HM309" s="16"/>
      <c r="HN309" s="16"/>
      <c r="HO309" s="16"/>
      <c r="HP309" s="16"/>
    </row>
    <row r="310" spans="1:224" s="15" customFormat="1" ht="111" customHeight="1">
      <c r="A310" s="56">
        <v>298</v>
      </c>
      <c r="B310" s="79" t="s">
        <v>394</v>
      </c>
      <c r="C310" s="90" t="s">
        <v>511</v>
      </c>
      <c r="D310" s="91">
        <v>3</v>
      </c>
      <c r="E310" s="92" t="s">
        <v>412</v>
      </c>
      <c r="F310" s="75">
        <v>366.5088</v>
      </c>
      <c r="G310" s="53"/>
      <c r="H310" s="43"/>
      <c r="I310" s="42" t="s">
        <v>39</v>
      </c>
      <c r="J310" s="44">
        <f t="shared" si="44"/>
        <v>1</v>
      </c>
      <c r="K310" s="45" t="s">
        <v>64</v>
      </c>
      <c r="L310" s="45" t="s">
        <v>7</v>
      </c>
      <c r="M310" s="72"/>
      <c r="N310" s="53"/>
      <c r="O310" s="53"/>
      <c r="P310" s="49"/>
      <c r="Q310" s="53"/>
      <c r="R310" s="53"/>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c r="AX310" s="49"/>
      <c r="AY310" s="49"/>
      <c r="AZ310" s="49"/>
      <c r="BA310" s="73">
        <f t="shared" si="45"/>
        <v>1099.53</v>
      </c>
      <c r="BB310" s="74">
        <f t="shared" si="46"/>
        <v>1099.53</v>
      </c>
      <c r="BC310" s="52" t="str">
        <f t="shared" si="47"/>
        <v>INR  One Thousand  &amp;Ninety Nine  and Paise Fifty Three Only</v>
      </c>
      <c r="HL310" s="16"/>
      <c r="HM310" s="16"/>
      <c r="HN310" s="16"/>
      <c r="HO310" s="16"/>
      <c r="HP310" s="16"/>
    </row>
    <row r="311" spans="1:224" s="15" customFormat="1" ht="36" customHeight="1">
      <c r="A311" s="56">
        <v>299</v>
      </c>
      <c r="B311" s="79" t="s">
        <v>395</v>
      </c>
      <c r="C311" s="90" t="s">
        <v>512</v>
      </c>
      <c r="D311" s="91">
        <v>21</v>
      </c>
      <c r="E311" s="92" t="s">
        <v>412</v>
      </c>
      <c r="F311" s="75">
        <v>1023.736</v>
      </c>
      <c r="G311" s="53"/>
      <c r="H311" s="43"/>
      <c r="I311" s="42" t="s">
        <v>39</v>
      </c>
      <c r="J311" s="44">
        <f t="shared" si="44"/>
        <v>1</v>
      </c>
      <c r="K311" s="45" t="s">
        <v>64</v>
      </c>
      <c r="L311" s="45" t="s">
        <v>7</v>
      </c>
      <c r="M311" s="72"/>
      <c r="N311" s="53"/>
      <c r="O311" s="53"/>
      <c r="P311" s="49"/>
      <c r="Q311" s="53"/>
      <c r="R311" s="53"/>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49"/>
      <c r="BA311" s="73">
        <f t="shared" si="45"/>
        <v>21498.46</v>
      </c>
      <c r="BB311" s="74">
        <f t="shared" si="46"/>
        <v>21498.46</v>
      </c>
      <c r="BC311" s="52" t="str">
        <f t="shared" si="47"/>
        <v>INR  Twenty One Thousand Four Hundred &amp; Ninety Eight  and Paise Forty Six Only</v>
      </c>
      <c r="HL311" s="16"/>
      <c r="HM311" s="16"/>
      <c r="HN311" s="16"/>
      <c r="HO311" s="16"/>
      <c r="HP311" s="16"/>
    </row>
    <row r="312" spans="1:224" s="15" customFormat="1" ht="57" customHeight="1">
      <c r="A312" s="56">
        <v>300</v>
      </c>
      <c r="B312" s="79" t="s">
        <v>275</v>
      </c>
      <c r="C312" s="90" t="s">
        <v>513</v>
      </c>
      <c r="D312" s="91">
        <v>21</v>
      </c>
      <c r="E312" s="92" t="s">
        <v>412</v>
      </c>
      <c r="F312" s="75">
        <v>242.0768</v>
      </c>
      <c r="G312" s="53"/>
      <c r="H312" s="43"/>
      <c r="I312" s="42" t="s">
        <v>39</v>
      </c>
      <c r="J312" s="44">
        <f t="shared" si="44"/>
        <v>1</v>
      </c>
      <c r="K312" s="45" t="s">
        <v>64</v>
      </c>
      <c r="L312" s="45" t="s">
        <v>7</v>
      </c>
      <c r="M312" s="72"/>
      <c r="N312" s="53"/>
      <c r="O312" s="53"/>
      <c r="P312" s="49"/>
      <c r="Q312" s="53"/>
      <c r="R312" s="53"/>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49"/>
      <c r="BA312" s="73">
        <f t="shared" si="45"/>
        <v>5083.61</v>
      </c>
      <c r="BB312" s="74">
        <f t="shared" si="46"/>
        <v>5083.61</v>
      </c>
      <c r="BC312" s="52" t="str">
        <f t="shared" si="47"/>
        <v>INR  Five Thousand  &amp;Eighty Three  and Paise Sixty One Only</v>
      </c>
      <c r="HL312" s="16"/>
      <c r="HM312" s="16"/>
      <c r="HN312" s="16"/>
      <c r="HO312" s="16"/>
      <c r="HP312" s="16"/>
    </row>
    <row r="313" spans="1:224" s="15" customFormat="1" ht="39" customHeight="1">
      <c r="A313" s="56">
        <v>301</v>
      </c>
      <c r="B313" s="79" t="s">
        <v>396</v>
      </c>
      <c r="C313" s="90" t="s">
        <v>514</v>
      </c>
      <c r="D313" s="91">
        <v>8</v>
      </c>
      <c r="E313" s="92" t="s">
        <v>412</v>
      </c>
      <c r="F313" s="75">
        <v>2432.08</v>
      </c>
      <c r="G313" s="53"/>
      <c r="H313" s="43"/>
      <c r="I313" s="42" t="s">
        <v>39</v>
      </c>
      <c r="J313" s="44">
        <f t="shared" si="44"/>
        <v>1</v>
      </c>
      <c r="K313" s="45" t="s">
        <v>64</v>
      </c>
      <c r="L313" s="45" t="s">
        <v>7</v>
      </c>
      <c r="M313" s="72"/>
      <c r="N313" s="53"/>
      <c r="O313" s="53"/>
      <c r="P313" s="49"/>
      <c r="Q313" s="53"/>
      <c r="R313" s="53"/>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c r="AX313" s="49"/>
      <c r="AY313" s="49"/>
      <c r="AZ313" s="49"/>
      <c r="BA313" s="73">
        <f t="shared" si="45"/>
        <v>19456.64</v>
      </c>
      <c r="BB313" s="74">
        <f t="shared" si="46"/>
        <v>19456.64</v>
      </c>
      <c r="BC313" s="52" t="str">
        <f t="shared" si="47"/>
        <v>INR  Nineteen Thousand Four Hundred &amp; Fifty Six  and Paise Sixty Four Only</v>
      </c>
      <c r="HL313" s="16"/>
      <c r="HM313" s="16"/>
      <c r="HN313" s="16"/>
      <c r="HO313" s="16"/>
      <c r="HP313" s="16"/>
    </row>
    <row r="314" spans="1:224" s="15" customFormat="1" ht="36" customHeight="1">
      <c r="A314" s="56">
        <v>302</v>
      </c>
      <c r="B314" s="79" t="s">
        <v>397</v>
      </c>
      <c r="C314" s="90" t="s">
        <v>515</v>
      </c>
      <c r="D314" s="91">
        <v>8</v>
      </c>
      <c r="E314" s="92" t="s">
        <v>412</v>
      </c>
      <c r="F314" s="75">
        <v>76.9216</v>
      </c>
      <c r="G314" s="53"/>
      <c r="H314" s="43"/>
      <c r="I314" s="42" t="s">
        <v>39</v>
      </c>
      <c r="J314" s="44">
        <f t="shared" si="44"/>
        <v>1</v>
      </c>
      <c r="K314" s="45" t="s">
        <v>64</v>
      </c>
      <c r="L314" s="45" t="s">
        <v>7</v>
      </c>
      <c r="M314" s="72"/>
      <c r="N314" s="53"/>
      <c r="O314" s="53"/>
      <c r="P314" s="49"/>
      <c r="Q314" s="53"/>
      <c r="R314" s="53"/>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c r="AX314" s="49"/>
      <c r="AY314" s="49"/>
      <c r="AZ314" s="49"/>
      <c r="BA314" s="73">
        <f t="shared" si="45"/>
        <v>615.37</v>
      </c>
      <c r="BB314" s="74">
        <f t="shared" si="46"/>
        <v>615.37</v>
      </c>
      <c r="BC314" s="52" t="str">
        <f t="shared" si="47"/>
        <v>INR  Six Hundred &amp; Fifteen  and Paise Thirty Seven Only</v>
      </c>
      <c r="HL314" s="16"/>
      <c r="HM314" s="16"/>
      <c r="HN314" s="16"/>
      <c r="HO314" s="16"/>
      <c r="HP314" s="16"/>
    </row>
    <row r="315" spans="1:224" s="15" customFormat="1" ht="37.5" customHeight="1">
      <c r="A315" s="56">
        <v>303</v>
      </c>
      <c r="B315" s="79" t="s">
        <v>398</v>
      </c>
      <c r="C315" s="90" t="s">
        <v>516</v>
      </c>
      <c r="D315" s="91">
        <v>8</v>
      </c>
      <c r="E315" s="92" t="s">
        <v>414</v>
      </c>
      <c r="F315" s="75">
        <v>295.2432</v>
      </c>
      <c r="G315" s="53"/>
      <c r="H315" s="43"/>
      <c r="I315" s="42" t="s">
        <v>39</v>
      </c>
      <c r="J315" s="44">
        <f t="shared" si="44"/>
        <v>1</v>
      </c>
      <c r="K315" s="45" t="s">
        <v>64</v>
      </c>
      <c r="L315" s="45" t="s">
        <v>7</v>
      </c>
      <c r="M315" s="72"/>
      <c r="N315" s="53"/>
      <c r="O315" s="53"/>
      <c r="P315" s="49"/>
      <c r="Q315" s="53"/>
      <c r="R315" s="53"/>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c r="AX315" s="49"/>
      <c r="AY315" s="49"/>
      <c r="AZ315" s="49"/>
      <c r="BA315" s="73">
        <f t="shared" si="45"/>
        <v>2361.95</v>
      </c>
      <c r="BB315" s="74">
        <f t="shared" si="46"/>
        <v>2361.95</v>
      </c>
      <c r="BC315" s="52" t="str">
        <f t="shared" si="47"/>
        <v>INR  Two Thousand Three Hundred &amp; Sixty One  and Paise Ninety Five Only</v>
      </c>
      <c r="HL315" s="16"/>
      <c r="HM315" s="16"/>
      <c r="HN315" s="16"/>
      <c r="HO315" s="16"/>
      <c r="HP315" s="16"/>
    </row>
    <row r="316" spans="1:224" s="15" customFormat="1" ht="49.5" customHeight="1">
      <c r="A316" s="56">
        <v>304</v>
      </c>
      <c r="B316" s="79" t="s">
        <v>399</v>
      </c>
      <c r="C316" s="90" t="s">
        <v>517</v>
      </c>
      <c r="D316" s="91">
        <v>2</v>
      </c>
      <c r="E316" s="92" t="s">
        <v>414</v>
      </c>
      <c r="F316" s="75">
        <v>3902.64</v>
      </c>
      <c r="G316" s="53"/>
      <c r="H316" s="43"/>
      <c r="I316" s="42" t="s">
        <v>39</v>
      </c>
      <c r="J316" s="44">
        <f t="shared" si="44"/>
        <v>1</v>
      </c>
      <c r="K316" s="45" t="s">
        <v>64</v>
      </c>
      <c r="L316" s="45" t="s">
        <v>7</v>
      </c>
      <c r="M316" s="72"/>
      <c r="N316" s="53"/>
      <c r="O316" s="53"/>
      <c r="P316" s="49"/>
      <c r="Q316" s="53"/>
      <c r="R316" s="53"/>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c r="AZ316" s="49"/>
      <c r="BA316" s="73">
        <f t="shared" si="45"/>
        <v>7805.28</v>
      </c>
      <c r="BB316" s="74">
        <f t="shared" si="46"/>
        <v>7805.28</v>
      </c>
      <c r="BC316" s="52" t="str">
        <f t="shared" si="47"/>
        <v>INR  Seven Thousand Eight Hundred &amp; Five  and Paise Twenty Eight Only</v>
      </c>
      <c r="HL316" s="16"/>
      <c r="HM316" s="16"/>
      <c r="HN316" s="16"/>
      <c r="HO316" s="16"/>
      <c r="HP316" s="16"/>
    </row>
    <row r="317" spans="1:224" s="15" customFormat="1" ht="39.75" customHeight="1">
      <c r="A317" s="56">
        <v>305</v>
      </c>
      <c r="B317" s="79" t="s">
        <v>400</v>
      </c>
      <c r="C317" s="90" t="s">
        <v>518</v>
      </c>
      <c r="D317" s="91">
        <v>6</v>
      </c>
      <c r="E317" s="92" t="s">
        <v>255</v>
      </c>
      <c r="F317" s="75">
        <v>4126.6176</v>
      </c>
      <c r="G317" s="53"/>
      <c r="H317" s="43"/>
      <c r="I317" s="42" t="s">
        <v>39</v>
      </c>
      <c r="J317" s="44">
        <f t="shared" si="44"/>
        <v>1</v>
      </c>
      <c r="K317" s="45" t="s">
        <v>64</v>
      </c>
      <c r="L317" s="45" t="s">
        <v>7</v>
      </c>
      <c r="M317" s="72"/>
      <c r="N317" s="53"/>
      <c r="O317" s="53"/>
      <c r="P317" s="49"/>
      <c r="Q317" s="53"/>
      <c r="R317" s="53"/>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73">
        <f t="shared" si="45"/>
        <v>24759.71</v>
      </c>
      <c r="BB317" s="74">
        <f t="shared" si="46"/>
        <v>24759.71</v>
      </c>
      <c r="BC317" s="52" t="str">
        <f t="shared" si="47"/>
        <v>INR  Twenty Four Thousand Seven Hundred &amp; Fifty Nine  and Paise Seventy One Only</v>
      </c>
      <c r="HL317" s="16"/>
      <c r="HM317" s="16"/>
      <c r="HN317" s="16"/>
      <c r="HO317" s="16"/>
      <c r="HP317" s="16"/>
    </row>
    <row r="318" spans="1:224" s="15" customFormat="1" ht="118.5" customHeight="1">
      <c r="A318" s="56">
        <v>306</v>
      </c>
      <c r="B318" s="79" t="s">
        <v>401</v>
      </c>
      <c r="C318" s="90" t="s">
        <v>519</v>
      </c>
      <c r="D318" s="91">
        <v>6</v>
      </c>
      <c r="E318" s="92" t="s">
        <v>255</v>
      </c>
      <c r="F318" s="75">
        <v>1107.4448</v>
      </c>
      <c r="G318" s="53"/>
      <c r="H318" s="43"/>
      <c r="I318" s="42" t="s">
        <v>39</v>
      </c>
      <c r="J318" s="44">
        <f t="shared" si="44"/>
        <v>1</v>
      </c>
      <c r="K318" s="45" t="s">
        <v>64</v>
      </c>
      <c r="L318" s="45" t="s">
        <v>7</v>
      </c>
      <c r="M318" s="72"/>
      <c r="N318" s="53"/>
      <c r="O318" s="53"/>
      <c r="P318" s="49"/>
      <c r="Q318" s="53"/>
      <c r="R318" s="53"/>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73">
        <f t="shared" si="45"/>
        <v>6644.67</v>
      </c>
      <c r="BB318" s="74">
        <f t="shared" si="46"/>
        <v>6644.67</v>
      </c>
      <c r="BC318" s="52" t="str">
        <f t="shared" si="47"/>
        <v>INR  Six Thousand Six Hundred &amp; Forty Four  and Paise Sixty Seven Only</v>
      </c>
      <c r="HL318" s="16"/>
      <c r="HM318" s="16"/>
      <c r="HN318" s="16"/>
      <c r="HO318" s="16"/>
      <c r="HP318" s="16"/>
    </row>
    <row r="319" spans="1:224" s="15" customFormat="1" ht="111" customHeight="1">
      <c r="A319" s="56">
        <v>307</v>
      </c>
      <c r="B319" s="79" t="s">
        <v>402</v>
      </c>
      <c r="C319" s="90" t="s">
        <v>520</v>
      </c>
      <c r="D319" s="91">
        <v>6</v>
      </c>
      <c r="E319" s="92" t="s">
        <v>255</v>
      </c>
      <c r="F319" s="75">
        <v>1770.328</v>
      </c>
      <c r="G319" s="53"/>
      <c r="H319" s="43"/>
      <c r="I319" s="42" t="s">
        <v>39</v>
      </c>
      <c r="J319" s="44">
        <f t="shared" si="44"/>
        <v>1</v>
      </c>
      <c r="K319" s="45" t="s">
        <v>64</v>
      </c>
      <c r="L319" s="45" t="s">
        <v>7</v>
      </c>
      <c r="M319" s="72"/>
      <c r="N319" s="53"/>
      <c r="O319" s="53"/>
      <c r="P319" s="49"/>
      <c r="Q319" s="53"/>
      <c r="R319" s="53"/>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73">
        <f t="shared" si="45"/>
        <v>10621.97</v>
      </c>
      <c r="BB319" s="74">
        <f t="shared" si="46"/>
        <v>10621.97</v>
      </c>
      <c r="BC319" s="52" t="str">
        <f t="shared" si="47"/>
        <v>INR  Ten Thousand Six Hundred &amp; Twenty One  and Paise Ninety Seven Only</v>
      </c>
      <c r="HL319" s="16"/>
      <c r="HM319" s="16"/>
      <c r="HN319" s="16"/>
      <c r="HO319" s="16"/>
      <c r="HP319" s="16"/>
    </row>
    <row r="320" spans="1:224" s="15" customFormat="1" ht="66" customHeight="1">
      <c r="A320" s="56">
        <v>308</v>
      </c>
      <c r="B320" s="79" t="s">
        <v>403</v>
      </c>
      <c r="C320" s="90" t="s">
        <v>521</v>
      </c>
      <c r="D320" s="91">
        <v>2</v>
      </c>
      <c r="E320" s="92" t="s">
        <v>412</v>
      </c>
      <c r="F320" s="75">
        <v>1696.8</v>
      </c>
      <c r="G320" s="53"/>
      <c r="H320" s="43"/>
      <c r="I320" s="42" t="s">
        <v>39</v>
      </c>
      <c r="J320" s="44">
        <f t="shared" si="44"/>
        <v>1</v>
      </c>
      <c r="K320" s="45" t="s">
        <v>64</v>
      </c>
      <c r="L320" s="45" t="s">
        <v>7</v>
      </c>
      <c r="M320" s="72"/>
      <c r="N320" s="53"/>
      <c r="O320" s="53"/>
      <c r="P320" s="49"/>
      <c r="Q320" s="53"/>
      <c r="R320" s="53"/>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49"/>
      <c r="AZ320" s="49"/>
      <c r="BA320" s="73">
        <f t="shared" si="45"/>
        <v>3393.6</v>
      </c>
      <c r="BB320" s="74">
        <f t="shared" si="46"/>
        <v>3393.6</v>
      </c>
      <c r="BC320" s="52" t="str">
        <f t="shared" si="47"/>
        <v>INR  Three Thousand Three Hundred &amp; Ninety Three  and Paise Sixty Only</v>
      </c>
      <c r="HL320" s="16"/>
      <c r="HM320" s="16"/>
      <c r="HN320" s="16"/>
      <c r="HO320" s="16"/>
      <c r="HP320" s="16"/>
    </row>
    <row r="321" spans="1:224" s="15" customFormat="1" ht="47.25" customHeight="1">
      <c r="A321" s="64" t="s">
        <v>62</v>
      </c>
      <c r="B321" s="65"/>
      <c r="C321" s="66"/>
      <c r="D321" s="66"/>
      <c r="E321" s="66"/>
      <c r="F321" s="66"/>
      <c r="G321" s="66"/>
      <c r="H321" s="67"/>
      <c r="I321" s="67"/>
      <c r="J321" s="67"/>
      <c r="K321" s="67"/>
      <c r="L321" s="68"/>
      <c r="BA321" s="69">
        <f>SUM(BA13:BA320)</f>
        <v>32462217.14</v>
      </c>
      <c r="BB321" s="70">
        <f>SUM(BB13:BB320)</f>
        <v>32462217.14</v>
      </c>
      <c r="BC321" s="71" t="str">
        <f>SpellNumber($E$2,BB321)</f>
        <v>INR  Three Crore Twenty Four Lakh Sixty Two Thousand Two Hundred &amp; Seventeen  and Paise Fourteen Only</v>
      </c>
      <c r="HL321" s="16">
        <v>4</v>
      </c>
      <c r="HM321" s="16" t="s">
        <v>41</v>
      </c>
      <c r="HN321" s="16" t="s">
        <v>61</v>
      </c>
      <c r="HO321" s="16">
        <v>10</v>
      </c>
      <c r="HP321" s="16" t="s">
        <v>38</v>
      </c>
    </row>
    <row r="322" spans="1:224" s="18" customFormat="1" ht="33.75" customHeight="1">
      <c r="A322" s="28" t="s">
        <v>66</v>
      </c>
      <c r="B322" s="27"/>
      <c r="C322" s="59"/>
      <c r="D322" s="29"/>
      <c r="E322" s="30" t="s">
        <v>69</v>
      </c>
      <c r="F322" s="37"/>
      <c r="G322" s="31"/>
      <c r="H322" s="17"/>
      <c r="I322" s="17"/>
      <c r="J322" s="17"/>
      <c r="K322" s="32"/>
      <c r="L322" s="33"/>
      <c r="M322" s="34"/>
      <c r="O322" s="15"/>
      <c r="P322" s="15"/>
      <c r="Q322" s="15"/>
      <c r="R322" s="15"/>
      <c r="S322" s="15"/>
      <c r="BA322" s="36">
        <f>IF(ISBLANK(F322),0,IF(E322="Excess (+)",ROUND(BA321+(BA321*F322),2),IF(E322="Less (-)",ROUND(BA321+(BA321*F322*(-1)),2),IF(E322="At Par",BA321,0))))</f>
        <v>0</v>
      </c>
      <c r="BB322" s="38">
        <f>ROUND(BA322,0)</f>
        <v>0</v>
      </c>
      <c r="BC322" s="26" t="str">
        <f>SpellNumber($E$2,BA322)</f>
        <v>INR Zero Only</v>
      </c>
      <c r="HL322" s="19"/>
      <c r="HM322" s="19"/>
      <c r="HN322" s="19"/>
      <c r="HO322" s="19"/>
      <c r="HP322" s="19"/>
    </row>
    <row r="323" spans="1:224" s="18" customFormat="1" ht="41.25" customHeight="1">
      <c r="A323" s="28" t="s">
        <v>65</v>
      </c>
      <c r="B323" s="27"/>
      <c r="C323" s="98" t="str">
        <f>SpellNumber($E$2,BA322)</f>
        <v>INR Zero Only</v>
      </c>
      <c r="D323" s="98"/>
      <c r="E323" s="98"/>
      <c r="F323" s="98"/>
      <c r="G323" s="98"/>
      <c r="H323" s="98"/>
      <c r="I323" s="98"/>
      <c r="J323" s="98"/>
      <c r="K323" s="98"/>
      <c r="L323" s="98"/>
      <c r="M323" s="98"/>
      <c r="N323" s="98"/>
      <c r="O323" s="98"/>
      <c r="P323" s="98"/>
      <c r="Q323" s="98"/>
      <c r="R323" s="98"/>
      <c r="S323" s="98"/>
      <c r="T323" s="98"/>
      <c r="U323" s="98"/>
      <c r="V323" s="98"/>
      <c r="W323" s="98"/>
      <c r="X323" s="98"/>
      <c r="Y323" s="98"/>
      <c r="Z323" s="98"/>
      <c r="AA323" s="98"/>
      <c r="AB323" s="98"/>
      <c r="AC323" s="98"/>
      <c r="AD323" s="98"/>
      <c r="AE323" s="98"/>
      <c r="AF323" s="98"/>
      <c r="AG323" s="98"/>
      <c r="AH323" s="98"/>
      <c r="AI323" s="98"/>
      <c r="AJ323" s="98"/>
      <c r="AK323" s="98"/>
      <c r="AL323" s="98"/>
      <c r="AM323" s="98"/>
      <c r="AN323" s="98"/>
      <c r="AO323" s="98"/>
      <c r="AP323" s="98"/>
      <c r="AQ323" s="98"/>
      <c r="AR323" s="98"/>
      <c r="AS323" s="98"/>
      <c r="AT323" s="98"/>
      <c r="AU323" s="98"/>
      <c r="AV323" s="98"/>
      <c r="AW323" s="98"/>
      <c r="AX323" s="98"/>
      <c r="AY323" s="98"/>
      <c r="AZ323" s="98"/>
      <c r="BA323" s="98"/>
      <c r="BB323" s="98"/>
      <c r="BC323" s="99"/>
      <c r="HL323" s="19"/>
      <c r="HM323" s="19"/>
      <c r="HN323" s="19"/>
      <c r="HO323" s="19"/>
      <c r="HP323" s="19"/>
    </row>
    <row r="324" spans="2:224" s="12" customFormat="1" ht="15">
      <c r="B324" s="60"/>
      <c r="C324" s="20"/>
      <c r="D324" s="20"/>
      <c r="E324" s="20"/>
      <c r="F324" s="20"/>
      <c r="G324" s="20"/>
      <c r="H324" s="20"/>
      <c r="I324" s="20"/>
      <c r="J324" s="20"/>
      <c r="K324" s="20"/>
      <c r="L324" s="20"/>
      <c r="M324" s="20"/>
      <c r="O324" s="20"/>
      <c r="BA324" s="20"/>
      <c r="BC324" s="20"/>
      <c r="HL324" s="13"/>
      <c r="HM324" s="13"/>
      <c r="HN324" s="13"/>
      <c r="HO324" s="13"/>
      <c r="HP324" s="13"/>
    </row>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8" ht="15"/>
    <row r="929" ht="15"/>
    <row r="930" ht="15"/>
    <row r="931" ht="15"/>
    <row r="932" ht="15"/>
    <row r="933" ht="15"/>
    <row r="934" ht="15"/>
    <row r="935" ht="15"/>
    <row r="936" ht="15"/>
  </sheetData>
  <sheetProtection password="DA7E" sheet="1" selectLockedCells="1"/>
  <mergeCells count="8">
    <mergeCell ref="A9:BC9"/>
    <mergeCell ref="C323:BC323"/>
    <mergeCell ref="A1:L1"/>
    <mergeCell ref="A4:BC4"/>
    <mergeCell ref="A5:BC5"/>
    <mergeCell ref="A6:BC6"/>
    <mergeCell ref="A7:BC7"/>
    <mergeCell ref="B8:BC8"/>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2">
      <formula1>IF(E322="Select",-1,IF(E322="At Par",0,0))</formula1>
      <formula2>IF(E322="Select",-1,IF(E322="At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2">
      <formula1>0</formula1>
      <formula2>IF(E322&lt;&gt;"Select",99.9,0)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2">
      <formula1>0</formula1>
      <formula2>99.9</formula2>
    </dataValidation>
    <dataValidation type="list" allowBlank="1" showInputMessage="1" showErrorMessage="1" sqref="E322">
      <formula1>"Select, Excess (+), Less (-)"</formula1>
    </dataValidation>
    <dataValidation type="decimal" allowBlank="1" showInputMessage="1" showErrorMessage="1" promptTitle="Rate Entry" prompt="Please enter VAT charges in Rupees for this item. " errorTitle="Invaid Entry" error="Only Numeric Values are allowed. " sqref="M232:M320 M147:M190 M117:M145 M14:M52 M54:M62 M64:M67 M69:M86 M88:M101 M103:M115 M192:M230">
      <formula1>0</formula1>
      <formula2>999999999999999</formula2>
    </dataValidation>
    <dataValidation type="decimal" allowBlank="1" showInputMessage="1" showErrorMessage="1" promptTitle="Quantity" prompt="Please enter the Quantity for this item. " errorTitle="Invalid Entry" error="Only Numeric Values are allowed. " sqref="D146 F146 D116 F116 F63 D63 D13 F13 F53 D53 D68:D80 F68 F87 D87 F102 D102 F191 D191 D231">
      <formula1>0</formula1>
      <formula2>999999999999999</formula2>
    </dataValidation>
    <dataValidation allowBlank="1" showInputMessage="1" showErrorMessage="1" promptTitle="Units" prompt="Please enter Units in text" sqref="E13:E87 E90:E320"/>
    <dataValidation type="list" allowBlank="1" showInputMessage="1" showErrorMessage="1" sqref="L311 L312 L313 L314 L315 L316 L317 L318 L31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formula1>"INR"</formula1>
    </dataValidation>
    <dataValidation type="list" allowBlank="1" showInputMessage="1" showErrorMessage="1" sqref="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formula1>"INR"</formula1>
    </dataValidation>
    <dataValidation type="list" allowBlank="1" showInputMessage="1" showErrorMessage="1" sqref="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formula1>"INR"</formula1>
    </dataValidation>
    <dataValidation type="list" allowBlank="1" showInputMessage="1" showErrorMessage="1" sqref="L304 L305 L306 L307 L308 L309 L310 L320">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the Basic Price in Rupees for this item. " errorTitle="Invaid Entry" error="Only Numeric Values are allowed. " sqref="G13:H3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2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20">
      <formula1>0</formula1>
      <formula2>999999999999999</formula2>
    </dataValidation>
    <dataValidation type="list" showInputMessage="1" showErrorMessage="1" sqref="I13:I320">
      <formula1>"Excess(+), Less(-)"</formula1>
    </dataValidation>
    <dataValidation allowBlank="1" showInputMessage="1" showErrorMessage="1" promptTitle="Addition / Deduction" prompt="Please Choose the correct One" sqref="J13:J320"/>
    <dataValidation type="list" allowBlank="1" showInputMessage="1" showErrorMessage="1" sqref="K13:K320">
      <formula1>"Partial Conversion, Full Conversion"</formula1>
    </dataValidation>
    <dataValidation allowBlank="1" showInputMessage="1" showErrorMessage="1" promptTitle="Itemcode/Make" prompt="Please enter text" sqref="C13:C320"/>
    <dataValidation type="decimal" allowBlank="1" showInputMessage="1" showErrorMessage="1" errorTitle="Invalid Entry" error="Only Numeric Values are allowed. " sqref="A13:A320">
      <formula1>0</formula1>
      <formula2>999999999999999</formula2>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68" r:id="rId4"/>
  <rowBreaks count="1" manualBreakCount="1">
    <brk id="75"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106" t="s">
        <v>3</v>
      </c>
      <c r="F6" s="106"/>
      <c r="G6" s="106"/>
      <c r="H6" s="106"/>
      <c r="I6" s="106"/>
      <c r="J6" s="106"/>
      <c r="K6" s="106"/>
    </row>
    <row r="7" spans="5:11" ht="15">
      <c r="E7" s="106"/>
      <c r="F7" s="106"/>
      <c r="G7" s="106"/>
      <c r="H7" s="106"/>
      <c r="I7" s="106"/>
      <c r="J7" s="106"/>
      <c r="K7" s="106"/>
    </row>
    <row r="8" spans="5:11" ht="15">
      <c r="E8" s="106"/>
      <c r="F8" s="106"/>
      <c r="G8" s="106"/>
      <c r="H8" s="106"/>
      <c r="I8" s="106"/>
      <c r="J8" s="106"/>
      <c r="K8" s="106"/>
    </row>
    <row r="9" spans="5:11" ht="15">
      <c r="E9" s="106"/>
      <c r="F9" s="106"/>
      <c r="G9" s="106"/>
      <c r="H9" s="106"/>
      <c r="I9" s="106"/>
      <c r="J9" s="106"/>
      <c r="K9" s="106"/>
    </row>
    <row r="10" spans="5:11" ht="15">
      <c r="E10" s="106"/>
      <c r="F10" s="106"/>
      <c r="G10" s="106"/>
      <c r="H10" s="106"/>
      <c r="I10" s="106"/>
      <c r="J10" s="106"/>
      <c r="K10" s="106"/>
    </row>
    <row r="11" spans="5:11" ht="15">
      <c r="E11" s="106"/>
      <c r="F11" s="106"/>
      <c r="G11" s="106"/>
      <c r="H11" s="106"/>
      <c r="I11" s="106"/>
      <c r="J11" s="106"/>
      <c r="K11" s="106"/>
    </row>
    <row r="12" spans="5:11" ht="15">
      <c r="E12" s="106"/>
      <c r="F12" s="106"/>
      <c r="G12" s="106"/>
      <c r="H12" s="106"/>
      <c r="I12" s="106"/>
      <c r="J12" s="106"/>
      <c r="K12" s="106"/>
    </row>
    <row r="13" spans="5:11" ht="15">
      <c r="E13" s="106"/>
      <c r="F13" s="106"/>
      <c r="G13" s="106"/>
      <c r="H13" s="106"/>
      <c r="I13" s="106"/>
      <c r="J13" s="106"/>
      <c r="K13" s="106"/>
    </row>
    <row r="14" spans="5:11" ht="15">
      <c r="E14" s="106"/>
      <c r="F14" s="106"/>
      <c r="G14" s="106"/>
      <c r="H14" s="106"/>
      <c r="I14" s="106"/>
      <c r="J14" s="106"/>
      <c r="K14" s="10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2018-08-25T09:16:36Z</cp:lastPrinted>
  <dcterms:created xsi:type="dcterms:W3CDTF">2009-01-30T06:42:42Z</dcterms:created>
  <dcterms:modified xsi:type="dcterms:W3CDTF">2018-12-05T11:42:37Z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