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'BoQ1'!$A$1:$BC$305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<sst xmlns="http://schemas.openxmlformats.org/spreadsheetml/2006/main" count="1881" uniqueCount="659">
  <si>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</si>
  <si>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</si>
  <si>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</si>
  <si>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</si>
  <si>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</si>
  <si>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</si>
  <si>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</si>
  <si>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</si>
  <si>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</si>
  <si>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</si>
  <si>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</si>
  <si>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</si>
  <si>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</si>
  <si>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</si>
  <si>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</si>
  <si>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</si>
  <si>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</si>
  <si>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</si>
  <si>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</si>
  <si>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</si>
  <si>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</si>
  <si>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</si>
  <si>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</si>
  <si>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</si>
  <si>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</si>
  <si>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</si>
  <si>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</si>
  <si>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</si>
  <si>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</si>
  <si>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</si>
  <si>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</si>
  <si>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</si>
  <si>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</si>
  <si>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</si>
  <si>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</si>
  <si>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</si>
  <si>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</si>
  <si>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</si>
  <si>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</si>
  <si>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</si>
  <si>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</si>
  <si>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</si>
  <si>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</si>
  <si>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</si>
  <si>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</si>
  <si>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</si>
  <si>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</si>
  <si>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</si>
  <si>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</si>
  <si>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</si>
  <si>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</si>
  <si>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</si>
  <si>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</si>
  <si>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</si>
  <si>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</si>
  <si>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</si>
  <si>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</si>
  <si>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</si>
  <si>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</si>
  <si>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</si>
  <si>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</si>
  <si>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</si>
  <si>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</si>
  <si>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</si>
  <si>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</si>
  <si>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</si>
  <si>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</si>
  <si>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</si>
  <si>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</si>
  <si>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</si>
  <si>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</si>
  <si>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</si>
  <si>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</si>
  <si>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</si>
  <si>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</si>
  <si>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</si>
  <si>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</si>
  <si>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</si>
  <si>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</si>
  <si>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</si>
  <si>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</si>
  <si>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</si>
  <si>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</si>
  <si>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</si>
  <si>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</si>
  <si>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</si>
  <si>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</si>
  <si>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</si>
  <si>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</si>
  <si>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</si>
  <si>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</si>
  <si>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</si>
  <si>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</si>
  <si>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</si>
  <si>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</si>
  <si>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</si>
  <si>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</si>
  <si>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</si>
  <si>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</si>
  <si>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</si>
  <si>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</si>
  <si>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</si>
  <si>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</si>
  <si>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</si>
  <si>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</si>
  <si>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</si>
  <si>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</si>
  <si>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</si>
  <si>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</si>
  <si>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</si>
  <si>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</si>
  <si>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</si>
  <si>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</si>
  <si>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</si>
  <si>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</si>
  <si>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</si>
  <si>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</si>
  <si>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</si>
  <si>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</si>
  <si>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</si>
  <si>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</si>
  <si>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</si>
  <si>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</si>
  <si>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</si>
  <si>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</si>
  <si>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</si>
  <si>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</si>
  <si>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</si>
  <si>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</si>
  <si>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</si>
  <si>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</si>
  <si>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</si>
  <si>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</si>
  <si>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</si>
  <si>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</si>
  <si>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</si>
  <si>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</si>
  <si>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</si>
  <si>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</si>
  <si>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</si>
  <si>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</si>
  <si>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</si>
  <si>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</si>
  <si>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</si>
  <si>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</si>
  <si>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</si>
  <si>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</si>
  <si>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</si>
  <si>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</si>
  <si>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</si>
  <si>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</si>
  <si>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</si>
  <si>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</si>
  <si>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</si>
  <si>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</si>
  <si>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</si>
  <si>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</si>
  <si>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</si>
  <si>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</si>
  <si>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</si>
  <si>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</si>
  <si>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</si>
  <si>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</si>
  <si>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</si>
  <si>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</si>
  <si>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</si>
  <si>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</si>
  <si>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</si>
  <si>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</si>
  <si>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</si>
  <si>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</si>
  <si>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</si>
  <si>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</si>
  <si>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</si>
  <si>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</si>
  <si>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</si>
  <si>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</si>
  <si>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</si>
  <si>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</si>
  <si>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</si>
  <si>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</si>
  <si>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</si>
  <si>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</si>
  <si>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</si>
  <si>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</si>
  <si>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</si>
  <si>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</si>
  <si>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</si>
  <si>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</si>
  <si>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</si>
  <si>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</si>
  <si>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</si>
  <si>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</si>
  <si>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</si>
  <si>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</si>
  <si>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</si>
  <si>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</si>
  <si>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</si>
  <si>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</si>
  <si>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</si>
  <si>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</si>
  <si>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</si>
  <si>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</si>
  <si>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</si>
  <si>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</si>
  <si>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</si>
  <si>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</si>
  <si>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</si>
  <si>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</si>
  <si>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</si>
  <si>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</si>
  <si>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</si>
  <si>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</si>
  <si>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</si>
  <si>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</si>
  <si>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</si>
  <si>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</si>
  <si>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</si>
  <si>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</si>
  <si>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</si>
  <si>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</si>
  <si>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</si>
  <si>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</si>
  <si>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</si>
  <si>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</si>
  <si>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</si>
  <si>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</si>
  <si>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</si>
  <si>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</si>
  <si>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</si>
  <si>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</si>
  <si>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</si>
  <si>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</si>
  <si>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</si>
  <si>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</si>
  <si>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</si>
  <si>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</si>
  <si>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</si>
  <si>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</si>
  <si>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</si>
  <si>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</si>
  <si>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</si>
  <si>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</si>
  <si>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</si>
  <si>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</si>
  <si>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</si>
  <si>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Labour for Chipping of concrete surface before taking up Plastering work.</t>
  </si>
  <si>
    <t>CuM.</t>
  </si>
  <si>
    <t>Mtr.</t>
  </si>
  <si>
    <t>Each</t>
  </si>
  <si>
    <t>BI01010001010000000000000515BI0100001113</t>
  </si>
  <si>
    <t>BI01010001010000000000000515BI0100001114</t>
  </si>
  <si>
    <t>M.T.</t>
  </si>
  <si>
    <t>Civil works</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</si>
  <si>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(a)  Depth of excavation not execeeding 1,500 mm</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</si>
  <si>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</si>
  <si>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75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</si>
  <si>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</si>
  <si>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mtr</t>
  </si>
  <si>
    <t>each</t>
  </si>
  <si>
    <t>set</t>
  </si>
  <si>
    <t>Pts</t>
  </si>
  <si>
    <t>item</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</si>
  <si>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</si>
  <si>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</si>
  <si>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</si>
  <si>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</si>
  <si>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</si>
  <si>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</si>
  <si>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</si>
  <si>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</si>
  <si>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</si>
  <si>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</si>
  <si>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</si>
  <si>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</si>
  <si>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</si>
  <si>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</si>
  <si>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</si>
  <si>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</si>
  <si>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</si>
  <si>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</si>
  <si>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</si>
  <si>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</si>
  <si>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</si>
  <si>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</si>
  <si>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</si>
  <si>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</si>
  <si>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</si>
  <si>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</si>
  <si>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</si>
  <si>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</si>
  <si>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</si>
  <si>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</si>
  <si>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</si>
  <si>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</si>
  <si>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</si>
  <si>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</si>
  <si>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</si>
  <si>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</si>
  <si>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</si>
  <si>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</si>
  <si>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</si>
  <si>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</si>
  <si>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</si>
  <si>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</si>
  <si>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</si>
  <si>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</si>
  <si>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</si>
  <si>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</si>
  <si>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</si>
  <si>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</si>
  <si>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</si>
  <si>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</si>
  <si>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</si>
  <si>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Surface Dressing of the ground in any kind of soil including removing vegetation inequalities not exceeding 15 cm depth and disposal of the rubbish within a lead upto 75 m as directed.</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</si>
  <si>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for additional depth beyond 1,500 mm. and upto 3,000 mm. but not requiring shoring.</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</si>
  <si>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N.B. Variety (Stone Metal)
FIRST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</si>
  <si>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a) 25mm to 30mm thick wooden shuttering as per decision and direction of E.I.C. Steel shuttering or 9 to 12 mm thick approved quality ply board shuttering in any concrete work
FIRST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</si>
  <si>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N.B. Variety (Stone Metal)
SECOND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</si>
  <si>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a) 25mm to 30mm thick wooden shuttering as per decision and direction of E.I.C. Steel shuttering or 9 to 12 mm thick approved quality ply board shuttering in any concrete work
SECOND FLOOR</t>
  </si>
  <si>
    <t>Brick work with 1st class bricks in cement mortar (1:6)
(a) In foundation and plinth</t>
  </si>
  <si>
    <t>Brick work with 1st class bricks in cement mortar (1:6)
GROUND FLOOR</t>
  </si>
  <si>
    <t>Brick work with 1st class bricks in cement mortar (1:6)
FIRST FLOOR</t>
  </si>
  <si>
    <t>Brick work with 1st class bricks in cement mortar (1:6)
SECOND FLOOR</t>
  </si>
  <si>
    <t>125 mm. thick brick work with 1st class bricks in cement mortar (1:4)in
GROUND FLOOR</t>
  </si>
  <si>
    <t>125 mm. thick brick work with 1st class bricks in cement mortar (1:4)in
FIRST FLOOR</t>
  </si>
  <si>
    <t>125 mm. thick brick work with 1st class bricks in cement mortar (1:4)in
SECOND FLOOR</t>
  </si>
  <si>
    <t>Cum</t>
  </si>
  <si>
    <t>Qntl</t>
  </si>
  <si>
    <t>M.S. gate of Jail type as per approved design made of strong M.S. frame work, intermediate stiffeners and round / square bars or angles. M.S. sheet (not less than 14 gauge) gussets, cleats etc. including necessary riveting, bolting, welding, locking and hanging arrangements, fitting and fixing complete as per direction of the Engineer-in -charge. In ground floor.</t>
  </si>
  <si>
    <t>Locking arrangement for Jail type doors including supplying fitting and fixing in position complete as per approved design.</t>
  </si>
  <si>
    <t>Supplying, fitting and fixing porcelain partition wall of approved make of size 618 mm X 310 mm complete in all respect.</t>
  </si>
  <si>
    <t>Supplying, fitting and fixing best quality Indian make mirror 5.5 mm thick with silvering as per I.S.I. specifications supported on fibre glass frame of any colour, frame size 550 mm X 400 mm</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</si>
  <si>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(iii) 160 mm </t>
  </si>
  <si>
    <t>Electrical works</t>
  </si>
  <si>
    <t xml:space="preserve">Supply &amp; Fixing 415V 125A TPN switch (LT) in suitable SS enclosure with HRC fuses on LS &amp; NL on angle iron frame on wall incl. earthing attachment.
</t>
  </si>
  <si>
    <t xml:space="preserve">Supply &amp; Fixing 415V 125A four pole on load Change over switch (LT/Havells) in suitable SS enclosure on angle iron frame on wall incl. earthing attachment.
</t>
  </si>
  <si>
    <t>Supply &amp; fixing 415 volt 63ATPN switch in S.S. enclosure with HRC fuses onLS &amp; NL to be fixed on angle frame on wall including earthing attachment.(LT/Seimens)</t>
  </si>
  <si>
    <t>Supply &amp; fixing 4 way double door horizontal TPN MCB DB with SS enclosure (Legrand/Seimens/ABB) concealed in wall after cutting the wall &amp; mending good the damages to original finish with earthing attachment comprising with the following.                                                                                              a) 63 A Four Pole isolator   -1 No.                                                                        b)16 to 32 A range SP MCB.-6 Nos.
c) Blank plate                           -6 nos</t>
  </si>
  <si>
    <t>Supplying &amp; Fixing of Box type fan clamp of 150mm dia &amp; 80mm depth made of 16 SWG CRCA sheet with one end duly sealed by cover, properly welded, incl. S&amp;F 12mm dia 600mm long MS rod duly bent by heat treatment at the centre position of rod to grip fan bobbin properly, incl. binding the rod and fan box with reinforcement by 22 SWG steel binding wire, incl. supplying &amp; covering the box with alkathene sheet, placed in order to prevent concrete from entering the box.</t>
  </si>
  <si>
    <t xml:space="preserve">Laying of the following Al armoured cable through under ground trench 460mm wide x 760mm average depth with necy brick protechtion 8 nos brick per metre, incl filling up the excaveted trench with shifted soil, levelling up &amp; restoring the surface duly rammed
a) 3.5 x 35 sq mm </t>
  </si>
  <si>
    <t>Supply &amp; laying medium gauge G.I.Pipe(ISI-Medium) for cable protection 
a) 50 mm dia</t>
  </si>
  <si>
    <t>Supply &amp; laying medium gauge G.I.Pipe(ISI-Medium) for cable protection 
b) 40 mm dia</t>
  </si>
  <si>
    <t>Supply &amp; fixing compression type gland with brass gland brass ring incl. socketing the ends off by crimping method incl. S/F solderless socket (Dowels make) &amp; jointing ,materials etc. Of the following XLPE/A cable:
b) 2 X 6 sqmm. XLPE /A Cable.</t>
  </si>
  <si>
    <t>Supply &amp; drawing of 1.1 Kv grade single core stranded 'FR' Pvc insulated &amp; unsheathed copper wire (Finolex/Havells/Polycab/ Mescab/KEI) of the following sizes through alkathene pipe recessed in wall. 
a)2 x 4 + 1 x 2.5 sq mm through 19mm Alka.Pipe (SPNDB)</t>
  </si>
  <si>
    <t>Supply &amp; drawing of 1.1 Kv grade single core stranded 'FR' Pvc insulated &amp; unsheathed copper wire (Finolex/Havells/Polycab/ Mescab/KEI) of the following sizes through alkathene pipe recessed in wall. 
b) 2 x 2.5 + 1 x 1.5 sq mm through 19mm Alka.pipe (P/P &amp; Com)</t>
  </si>
  <si>
    <t>Supply &amp; drawing of 1.1 Kv grade single core stranded 'FR' Pvc insulated &amp; unsheathed copper wire (Finolex/Havells/Polycab/ Mescab/KEI) of the following sizes through alkathene pipe recessed in wall. 
d) 3x1.5 sq mm through 19mm Alkathene pipe(Out door Light)</t>
  </si>
  <si>
    <r>
      <t xml:space="preserve">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t>
    </r>
    <r>
      <rPr>
        <b/>
        <sz val="10"/>
        <color indexed="8"/>
        <rFont val="Calibri"/>
        <family val="2"/>
      </rPr>
      <t>(on board)</t>
    </r>
  </si>
  <si>
    <t>pts</t>
  </si>
  <si>
    <t>Fixing only the tube light fitting suspended 25 cm below the ceiling with 2 nos 20mm dia E I conduit(14 SWG) support fixed with "L" type MS clamp fixed on ceiling with fastener &amp; connecting the length with PVC   insulated copper wire 1.10 mtr length.</t>
  </si>
  <si>
    <t>Fixing the above Tube light fitting complete with all accessories directly on wall/ceiling/HW round block and suitable size of MS fastener.</t>
  </si>
  <si>
    <t xml:space="preserve">Earthing the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the ground level. </t>
  </si>
  <si>
    <t xml:space="preserve">Supply &amp; fixing earth busbar of galvanised (Hot dip) MS flat 25mm x 6mm on wall having clearance of 6mm from wall Incl providing drilled holes onthe busbar complete with nuts, bolts &amp; washers spacing insulator etc. as required   </t>
  </si>
  <si>
    <t>mter</t>
  </si>
  <si>
    <t xml:space="preserve">Supply &amp; delevery of 1.1 Kv grade XLPE Aluminium armoured cable(make Gloster/Polycab/Havells/Cystal) 
a) 3.5 x 35 sq mm  </t>
  </si>
  <si>
    <t>Supply &amp; delevery of 1.1 Kv grade XLPE Aluminium armoured cable(make Gloster/Polycab/Havells/Cystal) 
b) 4 X 16 sqmm. XLPE /A Cable.</t>
  </si>
  <si>
    <t>Supply &amp; delevery of 1.1 Kv grade XLPE Aluminium armoured cable(make Gloster/Polycab/Havells/Cystal) 
c) 2 X 6 sqmm. XLPE /A Cable.</t>
  </si>
  <si>
    <t>Supply &amp; Fixing multitune call bell on suitable board on wall</t>
  </si>
  <si>
    <t>Supply of recessed/Surface type 15w LED fitting suitable for false ceiling/Surface (Make Philips/ Crompton, cat no - LSCSM-15W- CDL/NW/WW)</t>
  </si>
  <si>
    <t>Fixing charge of the recessed type LED light after cutting false ceiling board neatly and making connection.</t>
  </si>
  <si>
    <t>Supply  4' 20w single LED Box type tube light fitting  (Make Crompton, cat no - IGP 131 L-8-16) complete with 1 X 20W Polycarbonate LED Tube (Cat no -LT8-20-865-2)</t>
  </si>
  <si>
    <t>Supply  4' 20w Twin LED Box type tube light fitting  (Make Crompton, cat no - IGP 132 L-8-16) complete with 2 X 20W Polycarbonate LED Tube (Cat no -LT8-20-865-2)</t>
  </si>
  <si>
    <t>Supply  2' 8w LED tube light (Make Crompton cat - LTT8-8) complete with Mirolta decorative box type fitting (Make Crompton, cat no - DMLNLT8 - 8)</t>
  </si>
  <si>
    <t xml:space="preserve">Supply &amp; Laying 3 core 2.5 sqmm flat submersible cable (Finolex)
    </t>
  </si>
  <si>
    <t xml:space="preserve">   Supply &amp; Laying OF 25 mm G.I.Pipe .</t>
  </si>
  <si>
    <t>Supply &amp; fixing of 415V 32A TPN SFU with sheet steel enclosure on flat iron frame on wall incl. S/F HRC fuses on LS &amp; NL (Make L&amp;T/Siemens)</t>
  </si>
  <si>
    <t>Supply &amp; Fixing of control panel  suitable for 3-Phase 3 HP Submersible Pump motor set comprising of DOL starter, dual Ammeter &amp; Voltmeter, indicator lamp to be fixed on wall incl making connection &amp; necy. earthing attachment. (Make L&amp;T/Crompton/KSB)</t>
  </si>
  <si>
    <r>
      <t xml:space="preserve">Supply &amp; installation of G.I. pipe (Make TATA-M) pipe having heavy duty G.I. socket/elbow (TATA) incl cutting &amp; threading as required 
a) 40mm dia  (For Vertical column pipe &amp; upto Header Assembly) 
    </t>
    </r>
    <r>
      <rPr>
        <b/>
        <sz val="11"/>
        <color indexed="8"/>
        <rFont val="Calibri"/>
        <family val="2"/>
      </rPr>
      <t xml:space="preserve"> </t>
    </r>
  </si>
  <si>
    <t xml:space="preserve">Supply &amp; fixing 50 mm dia Gun metal Non-Return/Horizontal Check valve (ISI) 
     </t>
  </si>
  <si>
    <t xml:space="preserve">Supply &amp; fixing 50mm dia G.I.Peets Valve(ISI)(Tested 21 kg per cm)
     </t>
  </si>
  <si>
    <t>Supply &amp; fixing 100 mm x 65 mm dia G.I. Reducing Tee (For header)</t>
  </si>
  <si>
    <t>Supply &amp; fixing 100mm dia G.I. nipple short piece 150mm long</t>
  </si>
  <si>
    <t>Supply &amp; fixing 100mm dia G.I. plug</t>
  </si>
  <si>
    <t xml:space="preserve">Supply &amp; fixing 65 mm x 50 mm dia G.I. Reducing socket (For delivery Line from header) </t>
  </si>
  <si>
    <t xml:space="preserve">Supply &amp; fixing 50 mm dia G.I. Union
    </t>
  </si>
  <si>
    <t xml:space="preserve">Making holes on wall &amp; mending good the damages to original finish  </t>
  </si>
  <si>
    <t xml:space="preserve">Labour charge for Testing &amp; Lowering  the submersible Pump motor set with submersible cable &amp; delivery pipe line into the U. G Resovoir including arrangement of tools &amp; Tackles  etc. to satisfactory operation.
         </t>
  </si>
  <si>
    <t xml:space="preserve">Supply &amp; laying annealed copper conductor (make Netco) telephone cable through PVC rigid pipe of suitable size recessed  in wall of following sizes:
a) 20 pair switch board telephone cable </t>
  </si>
  <si>
    <t>Supply &amp; delevery of  PB operated (Analog) Telephone set with provision of "Muting flash" pause &amp; radial Beetal Telephone Ltd. or equivalent.</t>
  </si>
  <si>
    <t>Supply &amp; fixing  50 pair MDF with Krone Modules &amp; IPM</t>
  </si>
  <si>
    <t xml:space="preserve">Supply &amp; fixing  20 pair D.B. with Krone Modules </t>
  </si>
  <si>
    <t>Supply &amp; delivery of CLIP Telephone Instrument ( Modle Curoset 2025C)</t>
  </si>
  <si>
    <t>Supply &amp; delivery of  1KVA UPS (Make APC/ Numeric)</t>
  </si>
  <si>
    <t xml:space="preserve">Fixing &amp; Termination of  RJII/12 Telephone socket </t>
  </si>
  <si>
    <t>Supply &amp; laying 19mm dia polythene pipe recessed in wall including mending good the damages to original finish</t>
  </si>
  <si>
    <t>Laying charge for 20 Pair/2 pair Cable including termination</t>
  </si>
  <si>
    <t>Installation, Testing &amp; comissioning of the Digital EPABX system to satisfactory operation</t>
  </si>
  <si>
    <t>Supply of 24 Port Jack Panel (Dlink/Batton/Molex)</t>
  </si>
  <si>
    <t xml:space="preserve">Supply of 9U Rack with Cable Manager, PDU &amp; Cooling Fan:
(Valrack/Batton/APW)
</t>
  </si>
  <si>
    <t>Supply of Cat 6 UTP Cable (305 Mtrs. /Box) : (Molex/Dlink/Batton)</t>
  </si>
  <si>
    <t>1 mtr CAT-6 patch cord (Legran/I Ball/Molex)</t>
  </si>
  <si>
    <t>Supply of Modular CAT-6 information outlet (I/O) Box (RJ-11 &amp; RJ45) with back box &amp; face plate (Molex/Dlink/Batton)</t>
  </si>
  <si>
    <t>Supply of 600VA  Back up UPS (APC/Batton/Numeric)</t>
  </si>
  <si>
    <t>Laying charge for CAT-6 UTP cable</t>
  </si>
  <si>
    <t>Fixing charge of I/O box</t>
  </si>
  <si>
    <t>Rack fixing charge</t>
  </si>
  <si>
    <t>Installation, testing &amp; commissioning of the above D.G. set incl. making flatform for installation of above D.G.Set with  Supply of full tank Diesel oil &amp; required Mobil oil to satisfactory operation</t>
  </si>
  <si>
    <t>job</t>
  </si>
  <si>
    <t>box</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</si>
  <si>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</si>
  <si>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</si>
  <si>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</si>
  <si>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</si>
  <si>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</si>
  <si>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</si>
  <si>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</si>
  <si>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</si>
  <si>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</si>
  <si>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</si>
  <si>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</si>
  <si>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</si>
  <si>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</si>
  <si>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</si>
  <si>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</si>
  <si>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</si>
  <si>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</si>
  <si>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</si>
  <si>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</si>
  <si>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</si>
  <si>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</si>
  <si>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</si>
  <si>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</si>
  <si>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</si>
  <si>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</si>
  <si>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</si>
  <si>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</si>
  <si>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</si>
  <si>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</si>
  <si>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</si>
  <si>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</si>
  <si>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FOUNDATION &amp; GROUND FLOOR </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</si>
  <si>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SECOND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</si>
  <si>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FIRST FLOOR</t>
  </si>
  <si>
    <t>Sq.m</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</si>
  <si>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 Add extra for excavation in morum soil</t>
  </si>
  <si>
    <t>Earth work in filling in foundation trenches or plinth with good earth, in layers not exceeding 150 mm. including watering and ramming etc. layer by layer complete. (Payment to be made on the basis of measurement of finished quantity of work)
(a) With earth obtained from excavation of foundation.</t>
  </si>
  <si>
    <t>(A) Filling in foundation or plinth by silver sand in layers not  xceeding 150 mm as directed and consolidating the same by thorough saturation with water, ramming complete including the cost of supply of sand. (payment to be made on measurement of finished quantity)</t>
  </si>
  <si>
    <t>Pre-Constructional Anti-termite measures:
(a) Anti termite treatment to bottom surface ( in case of masonry foundation and basements) and the sides (upto a height of 300 mm. from bottom) of the excavation trenches with chemical emulsion by admixing chloropyrofos emulsifiable concentrates (1% concentration) with water by weight at the rate
of 5 Litres per sq. m. area. The work shall be carried out as per specification described in 6.2.1. of code IS- 6313 (part -II) 1981. (Mode of measurment will be the plan area of foundation treated.)</t>
  </si>
  <si>
    <t>Sq.M.</t>
  </si>
  <si>
    <t>(c) Anti termite treatment to the top surface of the consolidated earth within plinth walls with chemical emulsion by admixing chloropyrofos emulsifiable concentrates (1% concentration) with water by weight at the rate of 5 Litres per sq. m. of the surface before sand bed or sub-grade is laid. Holes upto 50 mm. to 75 mm. deep at 150 mm. centre to centre both ways shall be made with 12 mm, diameter mild steel rod on the surface to facilitate saturation of the soil with the chemical emulsion. The work shall be carried out as per specification described in para 6.4 of code IS-6313 (part -II) 1981. ( Mode of measurment will be per Sq.m of plan area of plinth treated.)</t>
  </si>
  <si>
    <t>Single Brick Flat Soling of picked jhama bricks including ramming and dressing bed to proper level and filling joints with local sand.</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</si>
  <si>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N.B. Variety (Stone Metal)
GROUND FLOOR</t>
  </si>
  <si>
    <t>Cu.M.</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</si>
  <si>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N.B. Variety (Stone Metal)
THIRD FLOOR</t>
  </si>
  <si>
    <t>Ordinary Cement concrete (mix 1:2:4) with graded stone chips (20 mm nominal size) excluding shuttering and reinforcement,if any, in ground floor as per relevant IS codes.
a) Pakur Variety</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</si>
  <si>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a) 25mm to 30mm thick wooden shuttering as per decision and direction of E.I.C. 
Steel shuttering or 9 to 12 mm thick approved quality ply board shuttering in any concrete work
FOUNDATION &amp; GROUND FLOOR </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</si>
  <si>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of GF a) 25mm to 30mm thick wooden shuttering as per decision and direction of E.I.C. Steel shuttering or 9 to 12 mm thick approved quality ply board shuttering in any concrete work
THIRD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</si>
  <si>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SAIL/TATA/RINL
THIRD FLOOR</t>
  </si>
  <si>
    <t>Brick work with 1st class bricks in cement mortar (1:6)
THIRD FLOOR</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</si>
  <si>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</si>
  <si>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Extra rate for using water proofing and plasticising admixture @ 0.2% by weight of cement (or at manufacturer's specified rate) for concrete of various grades.</t>
  </si>
  <si>
    <t>kg</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</si>
  <si>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</si>
  <si>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First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</si>
  <si>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Second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</si>
  <si>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Third Floor</t>
  </si>
  <si>
    <t>Sq. M</t>
  </si>
  <si>
    <t>Extra cost of labour for prefinished and premoulded Nosing to treads of steps, railing, window sill etc. of Kota Stone.</t>
  </si>
  <si>
    <t>m</t>
  </si>
  <si>
    <t>Sq.M</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</si>
  <si>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Ground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</si>
  <si>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First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</si>
  <si>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Second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</si>
  <si>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Third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</si>
  <si>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</si>
  <si>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</si>
  <si>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</si>
  <si>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</si>
  <si>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</si>
  <si>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
First Floor</t>
  </si>
  <si>
    <t>Supplying, fitting and fixing Black Stone slab used in Kitchen slab, alcove, wardrobe etc. laid and jointed with necessary adhesive Cement mortar (1:2) including grinding or polishing as per direction of Engineer-in -Charge in Ground Floor.
(a) Slab Thickness 20 to 25 mm</t>
  </si>
  <si>
    <t>(a) M.S.or W.I. Ornamental grill of approved design joints continuously welded with M.S, W.I. Flats and bars of windows, railing etc. fitted and fixed with necessary screws and lugs in ground floor.
(ii) Grill weighing above 16 Kg./sq.mtr and above</t>
  </si>
  <si>
    <t>Kg.</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</si>
  <si>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
(Payment will be made on the area of the gate covered by two guard rails and two extreme channels)</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</si>
  <si>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(a) Fixed type steel windows as per IS sizes with horizontal glazing bars.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</si>
  <si>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(a) Fixed type steel windows as per IS sizes with horizontal glazing bars.
First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</si>
  <si>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(a) Fixed type steel windows as per IS sizes with horizontal glazing bars.
Second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</si>
  <si>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(b) Openable steel windows as per IS sizes with side hung shutters and horizotal glazing bars. [The extra rate admissible for the openable portion only]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</si>
  <si>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(b) Openable steel windows as per IS sizes with side hung shutters and horizotal glazing bars. [The extra rate admissible for the openable portion only]
First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</si>
  <si>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
(No shop priming will be allowed to facilitate inspection of workmanship)
Without integrated grills.
(b) Openable steel windows as per IS sizes with side hung shutters and horizotal glazing bars. [The extra rate admissible for the openable portion only]
Second Floor</t>
  </si>
  <si>
    <t>(viii) M.S. integrated grill as per approved design integrated with steel window or ventilator, joints continuously welded with M.S. flats and bars.</t>
  </si>
  <si>
    <t>Wood work in door and window frame fitted and fixed in position complete including a protective coat of painting at the contact surface of the frame exluding cost of concrete, Iron Butt Hinges and M.S clamps. (The quantum should be correted upto three decimals).
(d) Sal : Local.
Ground Floor</t>
  </si>
  <si>
    <t>Wood work in door and window frame fitted and fixed in position complete including a protective coat of painting at the contact surface of the frame exluding cost of concrete, Iron Butt Hinges and M.S clamps. (The quantum should be correted upto three decimals).
(d) Sal : Local.
First Floor</t>
  </si>
  <si>
    <t>Wood work in door and window frame fitted and fixed in position complete including a protective coat of painting at the contact surface of the frame exluding cost of concrete, Iron Butt Hinges and M.S clamps. (The quantum should be correted upto three decimals).
(d) Sal : Local.
Second Floor</t>
  </si>
  <si>
    <t>Supplying, fitting and fixing M.S. clamps for door and
window frame made of flat bent bar, end bifurcated with necessary screws etc. by cement concrete(1:2:4) as per direction. (Cost of concrete will be paid separately)
(a) 40mm X 6mm, 250mm Length</t>
  </si>
  <si>
    <t>Iron butt hinges of approved quality fitted and fixed with steelscrews, with ISI mark.
(vi) 100mm. X 50mm. X 1.25mm.</t>
  </si>
  <si>
    <t>i) Iron hasp bolt of approved quality fitted and fixed complete (oxidised) with 16mm dia rod with centre bolt and round fitting.
(b) 250mm long.</t>
  </si>
  <si>
    <t>(a) Supplying 'Godrej' mortice lock chromium plated with latch and keys 4 levers, including fitting and fixing complete.</t>
  </si>
  <si>
    <t>(ii) Door stopper (Anodised aluminium)</t>
  </si>
  <si>
    <t>ii) Godrej Hydraulic door closer fitted and fixed complete.
(b) Medium type</t>
  </si>
  <si>
    <t>Anodised aluminium barrel / tower / socket bolt (full covered) of approved manufactured from extruded section conforming to I.S. 204/74 fitted and fixed with cadmium plated screws:
(iv) 150mm long x 10mm dia. bolt.</t>
  </si>
  <si>
    <t>Anodised aluminium barrel / tower / socket bolt (full covered) of approved manufactured from extruded section conforming to I.S. 204/74 fitted and fixed with cadmium plated screws:
(ix) 300mm long x 10mm dia. bolt.</t>
  </si>
  <si>
    <t>Anodised aliminium D-type handle of approved quality manufactured from extruded section conforming to I.S. specification (I.S. 230/72) fitted and fixed complete:
(a) With continuous plate base (Hexagonal/ Round rod)
(vi) 150 mm grip x 10 mm dia rod.</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</si>
  <si>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(b) 32 mm thick shutters (single leaf)
Ground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</si>
  <si>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(b) 32 mm thick shutters (single leaf)
First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</si>
  <si>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(b) 32 mm thick shutters (single leaf)
Second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</si>
  <si>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25 mm thick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</si>
  <si>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25 mm thick
First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</si>
  <si>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25 mm thick
Second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</si>
  <si>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25 mm thick
Third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</si>
  <si>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
Ground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</si>
  <si>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
First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</si>
  <si>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
Second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</si>
  <si>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
Third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</si>
  <si>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</si>
  <si>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</si>
  <si>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</si>
  <si>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20 mm thick plaster
Third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</si>
  <si>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</si>
  <si>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</si>
  <si>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</si>
  <si>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1:6 cement mortar
(b) 15 mm thick plaster
Third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</si>
  <si>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(c) 10 mm thick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</si>
  <si>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(c) 10 mm thick plaster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</si>
  <si>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(c) 10 mm thick plaster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</si>
  <si>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(c) 10 mm thick plaster
Third Floor</t>
  </si>
  <si>
    <t>Neat cement punning about 1.5mm thick in wall,dado,window sill,floor etc. NOTE:Cement 0.152 cu.m per100 sq.m.</t>
  </si>
  <si>
    <t>White washing including cleaning and smoothening surface thoroughly
All floors :
(c) Three coats (on new works only).</t>
  </si>
  <si>
    <t xml:space="preserve">Colour washing with any shade with Stainers, as required including cleaning and smoothening surface thoroughly :
(i) Internal surface (All floors)
(b) Two coats (on new works only).
(i) Other than yellow, pink.
</t>
  </si>
  <si>
    <t xml:space="preserve">Cement washing including cleaning and smoothening surface thoroughly (cement to be used @15 kg./100 sq.m. of surface for one coat and @25 kg./100 sq.m of surface for two coats):
External surface (Ground floor)
(b) Two coats (on new works only).
Ground Floor
</t>
  </si>
  <si>
    <t xml:space="preserve">Cement washing including cleaning and smoothening surface thoroughly (cement to be used @15 kg./100 sq.m. of surface for one coat and @25 kg./100 sq.m of surface for two coats):
External surface (Ground floor)
(b) Two coats (on new works only).
First Floor
</t>
  </si>
  <si>
    <t xml:space="preserve">Cement washing including cleaning and smoothening surface thoroughly (cement to be used @15 kg./100 sq.m. of surface for one coat and @25 kg./100 sq.m of surface for two coats):
External surface (Ground floor)
(b) Two coats (on new works only).
Second Floor
</t>
  </si>
  <si>
    <t>Acrylic Distemper to interior wall, ceiling with a coat of solvent based interior grade acrylic primer (as per manufacturer's specification) including cleaning and smoothning of surface.
Two Coats</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</si>
  <si>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(a) Two Coats
Ground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</si>
  <si>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(a) Two Coats
First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</si>
  <si>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(a) Two Coats
Second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</si>
  <si>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(a) Two Coats
Third Floor</t>
  </si>
  <si>
    <t>Applying decorative cement based paint of approved quality after preparing the surface including scraping the same thoroughly (plastered or concrete surface) as per manufacturer's specification.
(i) Two coats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</si>
  <si>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b) Premium 100% Acrylic Emulsion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</si>
  <si>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b) Premium 100% Acrylic Emulsion
First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</si>
  <si>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b) Premium 100% Acrylic Emulsion
Second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</si>
  <si>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b) Premium 100% Acrylic Emulsion
Third Floor</t>
  </si>
  <si>
    <t>(b) Rendering the surface of walls and ceiling with white cement based wall putty of approved make and brand(1.5mm thick)</t>
  </si>
  <si>
    <t>(a) Priming one coat on timber or plastered surface with synthetic oil bound primer of approved quality including smoothening surfaces by sand papering etc.</t>
  </si>
  <si>
    <t>(b) Priming one coat on steel or other metal surface with synthetic oil bound primer of approved quality including smoothening surfaces by sand papering etc.</t>
  </si>
  <si>
    <t>(A) Painting with best quality synthetic enamel paint of approved make and brand including smoothening surface by sand papering etc. including using of approved putty etc. on the surface, if necessary :
(a) On timber or plastered surface :
With super gloss (hi-gloss) -
(iv) Two coats (with any shade except white)</t>
  </si>
  <si>
    <t>Supplying best Indian sheet glass panes set in putty and fitted and fixed with nails and putty complete. (In all floors for internal wall &amp; upto 6 m height for external wall)
(ii) 4 mm thick</t>
  </si>
  <si>
    <t>Extra for fixing glass panes in steel window.</t>
  </si>
  <si>
    <t>Sanitary &amp; plumbing works</t>
  </si>
  <si>
    <t>metre</t>
  </si>
  <si>
    <t>Supplying, fitting and fixing shower of approved brand and make.
(ii) Chromium plated round shower with revolving joint (Equivalent to Code No. 541(N) &amp; Model - Tropical / Sumthing Special of ESSCO or similar brand).</t>
  </si>
  <si>
    <t>(iii) Chromium plated shower arm 240 mm long (Equivalent to Code No. 536(A) &amp; Model - Tropical / Sumthing Special of ESSCO or similar brand).</t>
  </si>
  <si>
    <t>Supplying, fitting and fixing Peet's valve fullway gunmetal standard pattern best quality of approved brand bearing I.S.I. marking with fittings (tested to 21 kg per sq. cm.).
40 mm dia</t>
  </si>
  <si>
    <t>Supplying, fitting and fixing Peet's valve fullway gunmetal standard pattern best quality of approved brand bearing I.S.I. marking with fittings (tested to 21 kg per sq. cm.).
32 mm dia</t>
  </si>
  <si>
    <t>Supplying, fitting and fixing Peet's valve fullway gunmetal standard pattern best quality of approved brand bearing I.S.I. marking with fittings (tested to 21 kg per sq. cm.).
25 mm dia</t>
  </si>
  <si>
    <t>Supplying, fitting and fixing Peet's valve fullway gunmetal standard pattern best quality of approved brand bearing I.S.I. marking with fittings (tested to 21 kg per sq. cm.).
20 mm dia</t>
  </si>
  <si>
    <t>Supplying, fitting and fixing bib cock or stop cock.
(a) (i) Chromium plated Bib Cock short body (Equivalent to Code No. 511 &amp; Model - Tropical / Sumthing Special of ESSCO or similar brand).</t>
  </si>
  <si>
    <t>(b) (i) Chromium plated Stop Cock (Equivalent to Code No. 513(A) &amp; 513(B) &amp; Model - Tropical / Sumthing Special of ESSCO or similar</t>
  </si>
  <si>
    <t>(c)(i) Chromium plated  angular stop cock with wall flange (Equivalent to Code No. 5053 &amp; Model- Florentine of Jaguar or similar brand)</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</si>
  <si>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(iii) 630 mm X 450 mm size</t>
  </si>
  <si>
    <t>Supplying, fitting and fixing Flat back urinal (half stall urinal) in white vitreous chinaware of approved make in position with brass screws on 75 mm X 75 mm X 75 mm wooden blocks complete.
(i) 635 mm X 395 mm X 420 mm</t>
  </si>
  <si>
    <t>Supplying, fitting and fixing urinal flush pipe fittings of approved brand.
(a) C.P. urinal flush pipe fittings range of one</t>
  </si>
  <si>
    <t>Supplying, fitting and fixing Shallow water closet Indian pattern (I.P.W.C.) of approved make in white vitreous chinaware in position (excluding cost of
concrete for fixing).
(i) 580 mm long</t>
  </si>
  <si>
    <t>Supplying, fitting and fixing 10 litre P.V.C. low-down cistern conforming to I.S. specification with P.V.C. fittings complete,C.I. brackets including two coats of painting to bracket etc.</t>
  </si>
  <si>
    <t>Supplying,fitting and fixing approved brand 32 mm dia.P.V.C. waste pipe, with PVC coupling at one end fitted with necessary clamps.
(iv) 1050 mm long</t>
  </si>
  <si>
    <t>Supplying, fitting and fixing C.I. round grating.
(i) 100 mm</t>
  </si>
  <si>
    <t>Supplying, fitting and fixing liquid soap container.
(b) PTMT(Prayag or equivalent)</t>
  </si>
  <si>
    <t>Supplying, fitting and fixing soap holder.
(a) PTMT (Prayag or equivalent)</t>
  </si>
  <si>
    <t>Supplying, fitting and fixing towel rail with two brackets.
(ii) 25 mm dia. and 600 mm long</t>
  </si>
  <si>
    <t>Supplying P.V.C. water storage tank of approved quality with closed top with lid (Black) - Multilayer
(d) 2000 litre capacity</t>
  </si>
  <si>
    <t>Supply of UPVC pipes (B Type) and fittings conforming to IS-13592-1992
(A) (i) Single Socketed 3 Meter Length
(a) 75 mm</t>
  </si>
  <si>
    <t>Supply of UPVC pipes (B Type) and fittings conforming to IS-13592-1992
(A) (i) Single Socketed 3 Meter Length
(b) 110 mm</t>
  </si>
  <si>
    <t>Supply of UPVC pipes (B Type) and fittings conforming to IS-13592-1992
(A) (i) Single Socketed 3 Meter Length
(c) 160 mm</t>
  </si>
  <si>
    <t>Supply of UPVC pipes (B Type) and fittings conforming to IS-13592-1992
(B) Fittings 
(ii) Plain Tee
(a) 75 mm</t>
  </si>
  <si>
    <t>Supply of UPVC pipes (B Type) and fittings conforming to IS-13592-1992
(B) Fittings 
(ii) Plain Tee
(b) 110 mm</t>
  </si>
  <si>
    <t>Supply of UPVC pipes (B Type) and fittings conforming to IS-13592-1992
(B) Fittings 
(ii) Plain Tee
(c) 160 mm</t>
  </si>
  <si>
    <t>Supply of UPVC pipes (B Type) and fittings conforming to IS-13592-1992
(B) Fittings 
(iii) Door Tee
(a) 75 mm</t>
  </si>
  <si>
    <t>Supply of UPVC pipes (B Type) and fittings conforming to IS-13592-1992
(B) Fittings 
(iii) Door Tee
(b) 110 mm</t>
  </si>
  <si>
    <t>Supply of UPVC pipes (B Type) and fittings conforming to IS-13592-1992
(B) Fittings 
(iii) Door Tee
(c) 160 mm</t>
  </si>
  <si>
    <t>Supply of UPVC pipes (B Type) and fittings conforming to IS-13592-1992
(B) Fittings 
v) Plain Y
(a) 75 mm</t>
  </si>
  <si>
    <t>Supply of UPVC pipes (B Type) and fittings conforming to IS-13592-1992
(B) Fittings 
v) Plain Y
(b) 110 mm</t>
  </si>
  <si>
    <t>Supply of UPVC pipes (B Type) and fittings conforming to IS-13592-1992
(B) Fittings 
v) Plain Y
(c) 160 mm</t>
  </si>
  <si>
    <t>Supply of UPVC pipes (B Type) and fittings conforming to IS-13592-1992
(B) Fittings 
vii) Double Y
(a) 75 mm</t>
  </si>
  <si>
    <t>Supply of UPVC pipes (B Type) &amp; fittings conforming to IS-13592-1992
(B) Fittings 
vii) Double Y
(b) 110 mm</t>
  </si>
  <si>
    <t>Supply of UPVC pipes (B Type) and fittings conforming to IS-13592-1992
(B) Fittings 
ix) Bend 45º
(a) 75 mm</t>
  </si>
  <si>
    <t>Supply of UPVC pipes (B Type) and fittings conforming to IS-13592-1992
(B) Fittings 
ix) Bend 45º
(b) 110 mm</t>
  </si>
  <si>
    <t>Supply of UPVC pipes (B Type) and fittings conforming to IS-13592-1992
(B) Fittings 
ix) Bend 45º
(c) 160 mm</t>
  </si>
  <si>
    <t>Supply of UPVC pipes (B Type) and fittings conforming to IS-13592-1992
(B) Fittings 
x) Bend 87.5º
(a) 75 mm</t>
  </si>
  <si>
    <t>Supply of UPVC pipes (B Type) and fittings conforming to IS-13592-1992
(B) Fittings 
x) Bend 87.5º
(b) 110 mm</t>
  </si>
  <si>
    <t>Supply of UPVC pipes (B Type) and fittings conforming to IS-13592-1992
(B) Fittings 
x) Bend 87.5º
(c) 160 mm</t>
  </si>
  <si>
    <t>Supply of UPVC pipes (B Type) and fittings conforming to IS-13592-1992
(B) Fittings 
xiii) Cross Tee
(a) 75 mm</t>
  </si>
  <si>
    <t>Supply of UPVC pipes (B Type) and fittings conforming to IS-13592-1992
(B) Fittings 
xiii) Cross Tee
(b) 110 mm</t>
  </si>
  <si>
    <t>Supply of UPVC pipes (B Type) and fittings conforming to IS-13592-1992
(B) Fittings 
xiv) Cross Tee with Door
(a) 75 mm</t>
  </si>
  <si>
    <t>Supply of UPVC pipes (B Type) and fittings conforming to IS-13592-1992
(B) Fittings 
xiv) Cross Tee with Door
(b) 110 mm</t>
  </si>
  <si>
    <t>Supply of UPVC pipes (B Type) and fittings conforming to IS-13592-1992
(B) Fittings 
xv) Vent Cowl
(a) 75 mm</t>
  </si>
  <si>
    <t>Supply of UPVC pipes (B Type) and fittings conforming to IS-13592-1992
(B) Fittings 
xv) Vent Cowl
(b) 110 mm</t>
  </si>
  <si>
    <t>Supply of UPVC pipes (B Type) and fittings conforming to IS-13592-1992
(B) Fittings 
xv) Vent Cowl
(c) 160 mm</t>
  </si>
  <si>
    <t>Supply of UPVC pipes (B Type) and fittings conforming to IS-13592-1992
(B) Fittings 
xvi) Pipe Clip
(a) 75 mm</t>
  </si>
  <si>
    <t>Supply of UPVC pipes (B Type) and fittings conforming to IS-13592-1992
(B) Fittings 
xvi) Pipe Clip
(b) 110 mm</t>
  </si>
  <si>
    <t>Supply of UPVC pipes (B Type) and fittings conforming to IS-13592-1992
(B) Fittings 
xvi) Pipe Clip
(c) 160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</si>
  <si>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75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</si>
  <si>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(ii) 110 mm</t>
  </si>
  <si>
    <t xml:space="preserve">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(iii) 160 mm </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</si>
  <si>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</si>
  <si>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Note:- (i) Finished level of Septic Tank should be 400 mm. from Ground Level. (ii) Height of 50 mm. Ventilation pipe &amp;Mosquito proof mesh, should be follwed as per IS:2470,Part- I.Payment will be made separetly on the basis of actual height based on relevant I.S.Code.
(iv) For 50 users
A) With Pakur variety. (SAIL/TATA/RINL)</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</si>
  <si>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(1:6) and 1.00m inside dia.
(SAIL/TATA/RINL)</t>
  </si>
  <si>
    <t xml:space="preserve">Supplying &amp; Fixing M.S. fan clamp of two piece type, as per approved specification, fabricated from 40 mm x 9 mm MS sheet flat suitable for beam having flange upto 150 mm wide </t>
  </si>
  <si>
    <t>Supply &amp; Fixing electronics step type &amp; Moduler Socket type (2 module), Fan regulator (Legrand/Nort-West)</t>
  </si>
  <si>
    <t xml:space="preserve">Laying of the following XLPE Al armoured cable incl. 2 x 10 SWG G.I. Earth continuity conductor recessed in wall &amp; mending good the damages to original finish:-
a) 3.5 x 35 sq mm 
</t>
  </si>
  <si>
    <t>Laying of the following Al armoured cable through under ground trench 460mm wide x 760mm average depth with necy brick protechtion 8 nos brick per metre, incl filling up the excaveted trench with shifted soil, levelling up &amp; restoring the surface duly rammed
b) 4 X 16 sqmm. XLPE /A Cable.</t>
  </si>
  <si>
    <t>Laying of the following Al armoured cable through under ground trench 460mm wide x 760mm average depth with necy brick protechtion 8 nos brick per metre, incl filling up the excaveted trench with shifted soil, levelling up &amp; restoring the surface duly rammed
c) 2 X 6 sqmm. XLPE /A Cable.</t>
  </si>
  <si>
    <t xml:space="preserve">Supply &amp; fixing compression type gland with brass gland brass ring incl. socketing the ends off by crimping method incl. S/F solderless socket (Dowels make) &amp; jointing ,materials etc. Of the following XLPE/A cable:
a) 3.5 x 35 sq mm </t>
  </si>
  <si>
    <t>Supply &amp; fixing compression type gland with brass gland brass ring incl. socketing the ends off by crimping method incl. S/F solderless socket (Dowels make) &amp; jointing ,materials etc. Of the following XLPE/A cable:
a) 4 X 16 sqmm. XLPE /A Cable.</t>
  </si>
  <si>
    <t>Distn. wiring in 3 x 1.5 sqmm single core stranded 'FR' PVC insulated &amp; unsheathed single core stranded copper wire (Gloster/Finolex/Havells) in 19 mm bore, 3 mm thick polythen pipe complete with all accessories embedded in wall to light/fan/ call bell points with Modular type switch (Brand approved by EIC) fixed on Modular GI switch board with top cover plate flushed in wall incl. mending good damages to original finish 
a) Average run 8 mtr</t>
  </si>
  <si>
    <t>Distn. wiring in 3 x 1.5 sqmm single core stranded 'FR' PVC insulated &amp; unsheathed single core stranded copper wire (Gloster/Finolex/Havells) in 19 mm bore, 3 mm thick polythen pipe complete with all accessories embedded in wall to light/fan/ call bell points with Modular type switch (Brand approved by EIC) fixed on Modular GI switch board with top cover plate flushed in wall incl. mending good damages to original finish 
a) Average run 7 mtr</t>
  </si>
  <si>
    <t>Distn. wiring in 3 x 1.5 sqmm single core stranded 'FR' PVC insulated &amp; unsheathed single core stranded copper wire (Gloster/Finolex/Havells) in 19 mm bore, 3 mm thick polythen pipe complete with all accessories embedded in wall to light/fan/ call bell points with Modular type switch (Brand approved by EIC) fixed on Modular GI switch board with top cover plate flushed in wall incl. mending good damages to original finish 
a) Average run 6 mtr</t>
  </si>
  <si>
    <t>Electrical works (Non- Schedule item)</t>
  </si>
  <si>
    <t>Supply &amp; fixing of LED Bulk Head light fitting (Crompton, cat no - LBHE-10-CDL)</t>
  </si>
  <si>
    <t xml:space="preserve">Supply &amp; fixing 3w LED night lamp on batten light point (Make Wipro) </t>
  </si>
  <si>
    <t xml:space="preserve">Supply &amp; fixing 9w LED  lamp on batten light point .(Make Wipro) </t>
  </si>
  <si>
    <t>b) 02 pair switch board telephone cable incl. supply &amp; laying 3/4" PVC pipe recessed in wall
incl. mending good the damages.</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</si>
  <si>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</si>
  <si>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</si>
  <si>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</si>
  <si>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</si>
  <si>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</si>
  <si>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</si>
  <si>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</si>
  <si>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</si>
  <si>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</si>
  <si>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</si>
  <si>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BI01010001010000000000000515BI0100001398</t>
  </si>
  <si>
    <t>BI01010001010000000000000515BI0100001399</t>
  </si>
  <si>
    <t>BI01010001010000000000000515BI0100001400</t>
  </si>
  <si>
    <t>BI01010001010000000000000515BI0100001401</t>
  </si>
  <si>
    <t>Square or hexagonal mesh netting made with 18 B.W.G. galvanised wire, fitted and fixed complete as per design (excluding the supporting framework butincluding local sal wood battens of size 37.5mmx25mm).
In ground floor.
(b) 25mm mesh</t>
  </si>
  <si>
    <t>(A) Painting with best quality synthetic enamel paint of approved make and brand including smoothening surface by sand papering etc. including using of approved putty etc. on the surface, if necessary :
(b) On steel or other metal surface :
With super gloss (hi-gloss) -
(iv) Two coats (with any shade except white)</t>
  </si>
  <si>
    <t>Supply of UPVC pipes (B Type) and fittings conforming to IS-13592-1992
(B) Fittings 
iv) Door Y (LH) &amp; (RH)
(a) 75 mm</t>
  </si>
  <si>
    <t>Supply of UPVC pipes (B Type) and fittings conforming to IS-13592-1992
(B) Fittings 
iv) Door Y (LH) &amp; (RH)
(b) 110 mm</t>
  </si>
  <si>
    <t xml:space="preserve">Extra cost of labour for grinding Kota Stone Floor in treads and riser of Steps. </t>
  </si>
  <si>
    <t>Supply &amp; Fixing 240 V, 16 A, 3 pin Modular type plug socket (Legrand/Crabtree/North West/Philips) with 16A Modular type switch, without plug top on 4 Module GI Modular type switch board with top cover plate flushed in wall incl. S&amp;F switch board and cover plate and making necy. connections with PVC Cu wire and earth continuity wire etc.</t>
  </si>
  <si>
    <t>Supply &amp; fixing 240 volt 32A DP switch in S.S. enclosure with fuses onLS &amp; NL to be fixed on angle frame on wall including earthing attachment.
(Havells/Standard)</t>
  </si>
  <si>
    <r>
      <t>Supply &amp; fixing double door type 6 way</t>
    </r>
    <r>
      <rPr>
        <b/>
        <sz val="10"/>
        <color indexed="8"/>
        <rFont val="Calibri"/>
        <family val="2"/>
      </rPr>
      <t xml:space="preserve"> Vertical TPNMCB </t>
    </r>
    <r>
      <rPr>
        <b/>
        <sz val="11"/>
        <color indexed="8"/>
        <rFont val="Book Antiqua"/>
        <family val="1"/>
      </rPr>
      <t xml:space="preserve">DB </t>
    </r>
    <r>
      <rPr>
        <sz val="11"/>
        <color indexed="8"/>
        <rFont val="Book Antiqua"/>
        <family val="1"/>
      </rPr>
      <t>(Legrand) with IP 42/43 protection SS  enclosure  recessed in wall &amp; mending good the damages to original finish incl. interconnection with suitable size of copper wire, neutral link &amp; earthing attachment comprising of  the following accessories 
a) 125A  Four pole thermal magnetic MCCB- 1 no
b) 63A TP MCB                                                       ---4 nos
b) 32A TP MCB                                                      --- 2 nos</t>
    </r>
  </si>
  <si>
    <r>
      <t xml:space="preserve">Supply &amp; Fixing (2+12) way </t>
    </r>
    <r>
      <rPr>
        <b/>
        <sz val="11"/>
        <color indexed="8"/>
        <rFont val="Book Antiqua"/>
        <family val="1"/>
      </rPr>
      <t>SPN MCBDB</t>
    </r>
    <r>
      <rPr>
        <sz val="11"/>
        <color indexed="8"/>
        <rFont val="Book Antiqua"/>
        <family val="1"/>
      </rPr>
      <t xml:space="preserve"> (Legrand) with IP-42/43 protection Concealed in wall &amp; mending good the damages to original finish incl. Interconnection    with suitable copper wire &amp; nuetral link incl. earthing attachment comprising with the following (All Legrand):
a) 63A DP MCB isolator &amp; necy. connection  --- 1 no
b) 6 to 16A SP MCB as required breaking capacity 
    10KA &amp; C characteristic                                    ---- 12 nos</t>
    </r>
  </si>
  <si>
    <r>
      <rPr>
        <sz val="12"/>
        <rFont val="Book Antiqua"/>
        <family val="1"/>
      </rPr>
      <t xml:space="preserve">Supply &amp; fixing of Modular type </t>
    </r>
    <r>
      <rPr>
        <b/>
        <sz val="12"/>
        <color indexed="8"/>
        <rFont val="Calibri"/>
        <family val="2"/>
      </rPr>
      <t xml:space="preserve">computer plug </t>
    </r>
    <r>
      <rPr>
        <sz val="12"/>
        <color indexed="8"/>
        <rFont val="Calibri"/>
        <family val="2"/>
      </rPr>
      <t>board of 12 module GI box with cover plate recessed in wall comprising of the following(Legrand/Crabtree/North West/Philips):
a) 6/16A socket ---1 no
b) 6A socket - 2 nos  
c) 16A switch -- 2 nos</t>
    </r>
  </si>
  <si>
    <r>
      <t xml:space="preserve">Supply &amp; fixing of Modular type </t>
    </r>
    <r>
      <rPr>
        <b/>
        <sz val="11"/>
        <color indexed="8"/>
        <rFont val="Book Antiqua"/>
        <family val="1"/>
      </rPr>
      <t>16A control switch</t>
    </r>
    <r>
      <rPr>
        <sz val="11"/>
        <color indexed="8"/>
        <rFont val="Book Antiqua"/>
        <family val="1"/>
      </rPr>
      <t xml:space="preserve"> of 2 module GI box with cover plate recessed in wall comprising of the following (Legrand/Crabtree/North West/Philips):
a) 16A switch ---1 set </t>
    </r>
    <r>
      <rPr>
        <sz val="10"/>
        <color indexed="8"/>
        <rFont val="Calibri"/>
        <family val="2"/>
      </rPr>
      <t xml:space="preserve">
</t>
    </r>
  </si>
  <si>
    <t>Fixing only outdoor / street light type fluorescent light fitting complete with all accessories to be fixed/projected from the wall of the building incl. making holes to building, S&amp;F 40 mm dia GI pipe (ISI-Medium) 1.68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</si>
  <si>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t>Supply &amp; fixing SPN MCB DB (2+8) WAY (Make legrand/ Seimens/ ABB) with S.S. Enclosure concealed in wall after cutting wall &amp; mending good the damages &amp; earthing attachment comprising with the following:                                          
a) 40 A DP isolator - 1 No.
b) 6 to 16 A range SPMCB - 8 Nos.</t>
  </si>
  <si>
    <r>
      <t xml:space="preserve">Supply &amp; fixing of 1200mm sweep </t>
    </r>
    <r>
      <rPr>
        <b/>
        <sz val="11"/>
        <color indexed="8"/>
        <rFont val="Book Antiqua"/>
        <family val="1"/>
      </rPr>
      <t xml:space="preserve">Ceiling Fan </t>
    </r>
    <r>
      <rPr>
        <sz val="11"/>
        <color indexed="8"/>
        <rFont val="Book Antiqua"/>
        <family val="1"/>
      </rPr>
      <t>(White) complete with all acessaries without regulater (Make Orient, New bridge) Incl S/F necy copper flex wire.</t>
    </r>
  </si>
  <si>
    <r>
      <t xml:space="preserve">Supply &amp; fixing only of the following </t>
    </r>
    <r>
      <rPr>
        <b/>
        <sz val="11"/>
        <color indexed="8"/>
        <rFont val="Book Antiqua"/>
        <family val="1"/>
      </rPr>
      <t>Exhaust Fan</t>
    </r>
    <r>
      <rPr>
        <sz val="11"/>
        <color indexed="8"/>
        <rFont val="Book Antiqua"/>
        <family val="1"/>
      </rPr>
      <t xml:space="preserve"> (Metal Body) (Make Orient/Crompton/EPC)with louvre shutter after cutting wall &amp; mening good the damages.
a) 230 mm (9") sweep exhaust fan   (Make EPC, Heavy duty)</t>
    </r>
  </si>
  <si>
    <r>
      <t xml:space="preserve">Supply &amp; fixing only of the following </t>
    </r>
    <r>
      <rPr>
        <b/>
        <sz val="12"/>
        <color indexed="8"/>
        <rFont val="Book Antiqua"/>
        <family val="1"/>
      </rPr>
      <t>Exhaust Fan</t>
    </r>
    <r>
      <rPr>
        <sz val="12"/>
        <color indexed="8"/>
        <rFont val="Book Antiqua"/>
        <family val="1"/>
      </rPr>
      <t xml:space="preserve"> (Metal Body) (Make Orient/Crompton/EPC)with louvre shutter after cutting wall &amp; mening good the damages.
b) 300 mm (12") sweep exhaust fan   (Make EPC)</t>
    </r>
  </si>
  <si>
    <r>
      <rPr>
        <b/>
        <sz val="11"/>
        <color indexed="8"/>
        <rFont val="Book Antiqua"/>
        <family val="1"/>
      </rPr>
      <t>Security Lighting</t>
    </r>
    <r>
      <rPr>
        <sz val="11"/>
        <color indexed="8"/>
        <rFont val="Book Antiqua"/>
        <family val="1"/>
      </rPr>
      <t xml:space="preserve">
Supply &amp; fixing of </t>
    </r>
    <r>
      <rPr>
        <b/>
        <sz val="11"/>
        <color indexed="8"/>
        <rFont val="Book Antiqua"/>
        <family val="1"/>
      </rPr>
      <t xml:space="preserve"> </t>
    </r>
    <r>
      <rPr>
        <sz val="11"/>
        <color indexed="8"/>
        <rFont val="Book Antiqua"/>
        <family val="1"/>
      </rPr>
      <t xml:space="preserve">72W LED Street light fitting (Make Crompton, cat no - LSTP-72-CDL) </t>
    </r>
  </si>
  <si>
    <r>
      <t>Supply &amp; fixing of 45W LED street light</t>
    </r>
    <r>
      <rPr>
        <b/>
        <sz val="11"/>
        <color indexed="8"/>
        <rFont val="Book Antiqua"/>
        <family val="1"/>
      </rPr>
      <t xml:space="preserve"> </t>
    </r>
    <r>
      <rPr>
        <sz val="11"/>
        <color indexed="8"/>
        <rFont val="Book Antiqua"/>
        <family val="1"/>
      </rPr>
      <t>fitting (Make Crompton, cat no - LSTP-45-CDL)</t>
    </r>
  </si>
  <si>
    <r>
      <t>Supply &amp; fixing of 30</t>
    </r>
    <r>
      <rPr>
        <b/>
        <sz val="11"/>
        <color indexed="8"/>
        <rFont val="Book Antiqua"/>
        <family val="1"/>
      </rPr>
      <t>W</t>
    </r>
    <r>
      <rPr>
        <sz val="11"/>
        <color indexed="8"/>
        <rFont val="Book Antiqua"/>
        <family val="1"/>
      </rPr>
      <t xml:space="preserve"> </t>
    </r>
    <r>
      <rPr>
        <b/>
        <sz val="11"/>
        <color indexed="8"/>
        <rFont val="Book Antiqua"/>
        <family val="1"/>
      </rPr>
      <t>LED Street light</t>
    </r>
    <r>
      <rPr>
        <sz val="11"/>
        <color indexed="8"/>
        <rFont val="Book Antiqua"/>
        <family val="1"/>
      </rPr>
      <t xml:space="preserve"> fitting (Make Crompton, cat no - LSTS-30-CDL)</t>
    </r>
  </si>
  <si>
    <r>
      <rPr>
        <b/>
        <sz val="11"/>
        <color indexed="8"/>
        <rFont val="Book Antiqua"/>
        <family val="1"/>
      </rPr>
      <t>Supply &amp; installation of Monoblock pump set</t>
    </r>
    <r>
      <rPr>
        <sz val="11"/>
        <color indexed="8"/>
        <rFont val="Book Antiqua"/>
        <family val="1"/>
      </rPr>
      <t xml:space="preserve">
Supply of Single phase 415V 3-Phase 3 Hp (2.2 Kw) open well Monoblock submersible Pump Motor set suitable for U.G. Resorvoir having overall head of (15 mtr to 27 mtr) &amp; discharge capacity of (450 LPM to 150 LPM). The discharge outlet size will be 40mm (1.5"inch) (Make Kirloskar/Crompton)</t>
    </r>
    <r>
      <rPr>
        <sz val="10"/>
        <color indexed="8"/>
        <rFont val="Calibri"/>
        <family val="2"/>
      </rPr>
      <t xml:space="preserve">
    </t>
    </r>
  </si>
  <si>
    <r>
      <rPr>
        <b/>
        <sz val="11"/>
        <color indexed="8"/>
        <rFont val="Book Antiqua"/>
        <family val="1"/>
      </rPr>
      <t>INTERCOM &amp; TELELINE CONNECTIVITY</t>
    </r>
    <r>
      <rPr>
        <sz val="11"/>
        <color indexed="8"/>
        <rFont val="Book Antiqua"/>
        <family val="1"/>
      </rPr>
      <t xml:space="preserve">
Supply &amp; Fixing Telephone socket RJ11 (Molex/Batten/Dlink) on 100x100x65mm sheet metal switch board incl. S&amp;F MS board with bakelite/perspex top cover by screw after making housing for regulator knob by cutting bakelite/perspex top cover incl making necy connections</t>
    </r>
  </si>
  <si>
    <t>Supply &amp; delivery of Digital EPABX system equipped with the following :
a)  08 PNT Line with 50 Extension Expandable to 100 Extension 100% Non-Blocking, FAX/DID  Auto Attendant with Anoucement, 8 party confererence, Remote Monitoring Facility,Voice Mail Intrigation support, DND call back  on busi Extension, Built-in LCR (Least cost Routing), with all features as per data Sheet, Expandable Modle.  (Make SYNTEL/HI-PATH 1150/Accord)</t>
  </si>
  <si>
    <r>
      <rPr>
        <b/>
        <sz val="11"/>
        <color indexed="8"/>
        <rFont val="Book Antiqua"/>
        <family val="1"/>
      </rPr>
      <t>LAN LINE CONNECTIVITY</t>
    </r>
    <r>
      <rPr>
        <sz val="11"/>
        <color indexed="8"/>
        <rFont val="Book Antiqua"/>
        <family val="1"/>
      </rPr>
      <t xml:space="preserve">
Supply of 24 Port Non PoE Layer 2 Managed Switch: (Cisco or equivalent) </t>
    </r>
  </si>
  <si>
    <r>
      <rPr>
        <b/>
        <sz val="11"/>
        <color indexed="8"/>
        <rFont val="Book Antiqua"/>
        <family val="1"/>
      </rPr>
      <t xml:space="preserve">SUPPLY &amp; INSTALLATION OF SILENT D.G. SET    </t>
    </r>
    <r>
      <rPr>
        <sz val="11"/>
        <color indexed="8"/>
        <rFont val="Book Antiqua"/>
        <family val="1"/>
      </rPr>
      <t xml:space="preserve">
Supply &amp; delivery of 415V (3-Ph) 20 KVA Silent Deisel Generator Set complete with all accessaries (Make KIRLOSKER GREEN)</t>
    </r>
  </si>
  <si>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25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</si>
  <si>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32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</si>
  <si>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40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</si>
  <si>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(b) For Concealed Work
(Dia)
15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</si>
  <si>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(b) For Concealed Work
(Dia)
20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</si>
  <si>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15 mm</t>
  </si>
  <si>
    <t>Supplying, fitting and fixing PVC pipes of approved make of Schedule 80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(a) For Exposed Work
PVC Pipes
(Dia)
20 mm</t>
  </si>
  <si>
    <t>Name of Work: Construction of Model Rural Police Station along with Barrack and Canteen at Beliabara in Jhargram District.</t>
  </si>
  <si>
    <t>Contract No:   WBPHIDCL/ACE/NIT- 102(e)/2018-2019 (3rd Call) Sl. No.1</t>
  </si>
  <si>
    <t xml:space="preserve">Tender Inviting Authority: The Additional Chief Engineer,  W.B.P.H&amp;.I.D.Corpn. Ltd.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</si>
</sst>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 numFmtId="181" formatCode="0.000000"/>
    <numFmt numFmtId="182" formatCode="0.0000000"/>
    <numFmt numFmtId="183" formatCode="0.00000000"/>
    <numFmt numFmtId="184" formatCode="0.000000000"/>
    <numFmt numFmtId="185" formatCode="0.0000000000"/>
    <numFmt numFmtId="186" formatCode="[$₹-4009]\ #,##0.00"/>
  </numFmts>
  <fonts count="8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b/>
      <sz val="11"/>
      <color indexed="8"/>
      <name val="Calibri"/>
      <family val="2"/>
    </font>
    <font>
      <sz val="10"/>
      <color indexed="8"/>
      <name val="Calibri"/>
      <family val="2"/>
    </font>
    <font>
      <b/>
      <sz val="10"/>
      <color indexed="8"/>
      <name val="Calibri"/>
      <family val="2"/>
    </font>
    <font>
      <sz val="11"/>
      <color indexed="8"/>
      <name val="Book Antiqua"/>
      <family val="1"/>
    </font>
    <font>
      <sz val="11"/>
      <name val="Book Antiqua"/>
      <family val="1"/>
    </font>
    <font>
      <sz val="12"/>
      <name val="Book Antiqua"/>
      <family val="1"/>
    </font>
    <font>
      <b/>
      <sz val="11"/>
      <color indexed="8"/>
      <name val="Book Antiqua"/>
      <family val="1"/>
    </font>
    <font>
      <b/>
      <sz val="12"/>
      <color indexed="8"/>
      <name val="Calibri"/>
      <family val="2"/>
    </font>
    <font>
      <sz val="12"/>
      <color indexed="8"/>
      <name val="Calibri"/>
      <family val="2"/>
    </font>
    <font>
      <b/>
      <sz val="12"/>
      <color indexed="8"/>
      <name val="Book Antiqua"/>
      <family val="1"/>
    </font>
    <font>
      <sz val="12"/>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0"/>
      <color rgb="FF000000"/>
      <name val="Courier New"/>
      <family val="3"/>
    </font>
    <font>
      <sz val="11"/>
      <color theme="1"/>
      <name val="Book Antiqua"/>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7"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7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00">
    <xf numFmtId="0" fontId="0" fillId="0" borderId="0" xfId="0" applyFont="1" applyAlignment="1">
      <alignment/>
    </xf>
    <xf numFmtId="0" fontId="3" fillId="0" borderId="0" xfId="58" applyNumberFormat="1" applyFont="1" applyFill="1" applyBorder="1" applyAlignment="1">
      <alignment vertical="center"/>
      <protection/>
    </xf>
    <xf numFmtId="0" fontId="74" fillId="0" borderId="0" xfId="58" applyNumberFormat="1" applyFont="1" applyFill="1" applyBorder="1" applyAlignment="1" applyProtection="1">
      <alignment vertical="center"/>
      <protection locked="0"/>
    </xf>
    <xf numFmtId="0" fontId="74"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75"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74"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74"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74"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74"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74" fillId="0" borderId="0" xfId="58" applyNumberFormat="1" applyFont="1" applyFill="1" applyAlignment="1" applyProtection="1">
      <alignment vertical="top"/>
      <protection/>
    </xf>
    <xf numFmtId="0" fontId="0" fillId="0" borderId="0" xfId="58" applyNumberFormat="1" applyFill="1">
      <alignment/>
      <protection/>
    </xf>
    <xf numFmtId="0" fontId="76" fillId="0" borderId="0" xfId="58" applyNumberFormat="1" applyFont="1" applyFill="1">
      <alignment/>
      <protection/>
    </xf>
    <xf numFmtId="0" fontId="77" fillId="0" borderId="0" xfId="65" applyNumberFormat="1" applyFont="1" applyFill="1" applyBorder="1" applyAlignment="1" applyProtection="1">
      <alignment horizontal="center" vertical="center"/>
      <protection/>
    </xf>
    <xf numFmtId="0" fontId="2" fillId="0" borderId="12" xfId="65" applyNumberFormat="1" applyFont="1" applyFill="1" applyBorder="1" applyAlignment="1" applyProtection="1">
      <alignment horizontal="left" vertical="top" wrapText="1"/>
      <protection/>
    </xf>
    <xf numFmtId="0" fontId="2" fillId="0" borderId="13" xfId="65" applyNumberFormat="1" applyFont="1" applyFill="1" applyBorder="1" applyAlignment="1">
      <alignment horizontal="center" vertical="top" wrapText="1"/>
      <protection/>
    </xf>
    <xf numFmtId="0" fontId="78" fillId="0" borderId="10" xfId="65" applyNumberFormat="1" applyFont="1" applyFill="1" applyBorder="1" applyAlignment="1">
      <alignment vertical="top" wrapText="1"/>
      <protection/>
    </xf>
    <xf numFmtId="0" fontId="3" fillId="0" borderId="11" xfId="65" applyNumberFormat="1" applyFont="1" applyFill="1" applyBorder="1" applyAlignment="1">
      <alignment vertical="top" wrapText="1"/>
      <protection/>
    </xf>
    <xf numFmtId="0" fontId="2" fillId="0" borderId="11" xfId="65" applyNumberFormat="1" applyFont="1" applyFill="1" applyBorder="1" applyAlignment="1">
      <alignment horizontal="left" vertical="top"/>
      <protection/>
    </xf>
    <xf numFmtId="0" fontId="2" fillId="0" borderId="12" xfId="65" applyNumberFormat="1" applyFont="1" applyFill="1" applyBorder="1" applyAlignment="1">
      <alignment horizontal="left" vertical="top"/>
      <protection/>
    </xf>
    <xf numFmtId="0" fontId="3" fillId="0" borderId="14" xfId="65" applyNumberFormat="1" applyFont="1" applyFill="1" applyBorder="1" applyAlignment="1">
      <alignment vertical="top"/>
      <protection/>
    </xf>
    <xf numFmtId="0" fontId="6" fillId="0" borderId="15" xfId="65" applyNumberFormat="1" applyFont="1" applyFill="1" applyBorder="1" applyAlignment="1">
      <alignment vertical="top"/>
      <protection/>
    </xf>
    <xf numFmtId="0" fontId="3" fillId="0" borderId="15" xfId="65" applyNumberFormat="1" applyFont="1" applyFill="1" applyBorder="1" applyAlignment="1">
      <alignment vertical="top"/>
      <protection/>
    </xf>
    <xf numFmtId="0" fontId="14" fillId="0" borderId="10" xfId="65" applyNumberFormat="1" applyFont="1" applyFill="1" applyBorder="1" applyAlignment="1" applyProtection="1">
      <alignment vertical="center" wrapText="1"/>
      <protection locked="0"/>
    </xf>
    <xf numFmtId="0" fontId="79" fillId="33" borderId="10" xfId="65" applyNumberFormat="1" applyFont="1" applyFill="1" applyBorder="1" applyAlignment="1" applyProtection="1">
      <alignment vertical="center" wrapText="1"/>
      <protection locked="0"/>
    </xf>
    <xf numFmtId="0" fontId="80" fillId="0" borderId="10" xfId="65" applyNumberFormat="1" applyFont="1" applyFill="1" applyBorder="1" applyAlignment="1">
      <alignment vertical="top"/>
      <protection/>
    </xf>
    <xf numFmtId="0" fontId="13" fillId="0" borderId="10" xfId="65" applyNumberFormat="1" applyFont="1" applyFill="1" applyBorder="1" applyAlignment="1" applyProtection="1">
      <alignment vertical="center" wrapText="1"/>
      <protection locked="0"/>
    </xf>
    <xf numFmtId="0" fontId="13" fillId="0" borderId="10" xfId="70" applyNumberFormat="1" applyFont="1" applyFill="1" applyBorder="1" applyAlignment="1" applyProtection="1">
      <alignment vertical="center" wrapText="1"/>
      <protection locked="0"/>
    </xf>
    <xf numFmtId="0" fontId="14" fillId="0" borderId="10" xfId="65" applyNumberFormat="1" applyFont="1" applyFill="1" applyBorder="1" applyAlignment="1" applyProtection="1">
      <alignment vertical="center" wrapText="1"/>
      <protection/>
    </xf>
    <xf numFmtId="0" fontId="11" fillId="0" borderId="0" xfId="65" applyNumberFormat="1" applyFill="1">
      <alignment/>
      <protection/>
    </xf>
    <xf numFmtId="2" fontId="81" fillId="0" borderId="11" xfId="65" applyNumberFormat="1" applyFont="1" applyFill="1" applyBorder="1" applyAlignment="1">
      <alignment vertical="top"/>
      <protection/>
    </xf>
    <xf numFmtId="10" fontId="82" fillId="33" borderId="10" xfId="70" applyNumberFormat="1" applyFont="1" applyFill="1" applyBorder="1" applyAlignment="1" applyProtection="1">
      <alignment horizontal="center" vertical="center"/>
      <protection locked="0"/>
    </xf>
    <xf numFmtId="2" fontId="6" fillId="0" borderId="16" xfId="65" applyNumberFormat="1" applyFont="1" applyFill="1" applyBorder="1" applyAlignment="1">
      <alignment horizontal="right" vertical="top"/>
      <protection/>
    </xf>
    <xf numFmtId="2" fontId="6" fillId="0" borderId="17" xfId="65" applyNumberFormat="1" applyFont="1" applyFill="1" applyBorder="1" applyAlignment="1">
      <alignment vertical="top"/>
      <protection/>
    </xf>
    <xf numFmtId="0" fontId="17" fillId="0" borderId="11" xfId="65" applyNumberFormat="1" applyFont="1" applyFill="1" applyBorder="1" applyAlignment="1">
      <alignment vertical="top" wrapText="1"/>
      <protection/>
    </xf>
    <xf numFmtId="2" fontId="6" fillId="0" borderId="11" xfId="42" applyNumberFormat="1" applyFont="1" applyFill="1" applyBorder="1" applyAlignment="1">
      <alignment vertical="top"/>
    </xf>
    <xf numFmtId="172" fontId="3" fillId="0" borderId="11" xfId="65"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5"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8" xfId="58" applyNumberFormat="1" applyFont="1" applyFill="1" applyBorder="1" applyAlignment="1" applyProtection="1">
      <alignment horizontal="right" vertical="center" readingOrder="1"/>
      <protection locked="0"/>
    </xf>
    <xf numFmtId="0" fontId="2" fillId="0" borderId="19"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20" xfId="65" applyNumberFormat="1" applyFont="1" applyFill="1" applyBorder="1" applyAlignment="1">
      <alignment horizontal="right" vertical="center" readingOrder="1"/>
      <protection/>
    </xf>
    <xf numFmtId="172" fontId="2" fillId="0" borderId="20" xfId="65" applyNumberFormat="1" applyFont="1" applyFill="1" applyBorder="1" applyAlignment="1">
      <alignment horizontal="right" vertical="center" readingOrder="1"/>
      <protection/>
    </xf>
    <xf numFmtId="0" fontId="3" fillId="0" borderId="11" xfId="65"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8"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20" xfId="65" applyNumberFormat="1" applyFont="1" applyFill="1" applyBorder="1" applyAlignment="1">
      <alignment horizontal="right" vertical="center" readingOrder="1"/>
      <protection/>
    </xf>
    <xf numFmtId="2" fontId="2" fillId="0" borderId="20" xfId="64" applyNumberFormat="1" applyFont="1" applyFill="1" applyBorder="1" applyAlignment="1">
      <alignment horizontal="right" vertical="center" readingOrder="1"/>
      <protection/>
    </xf>
    <xf numFmtId="174" fontId="0" fillId="0" borderId="11" xfId="0" applyNumberFormat="1" applyFill="1" applyBorder="1" applyAlignment="1">
      <alignment horizontal="center" vertical="center"/>
    </xf>
    <xf numFmtId="174" fontId="18" fillId="0" borderId="12" xfId="0" applyNumberFormat="1" applyFont="1" applyFill="1" applyBorder="1" applyAlignment="1">
      <alignment horizontal="center" vertical="center"/>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5"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17" xfId="58" applyNumberFormat="1" applyFont="1" applyFill="1" applyBorder="1" applyAlignment="1">
      <alignment horizontal="center" vertical="top" wrapText="1"/>
      <protection/>
    </xf>
    <xf numFmtId="0" fontId="83" fillId="0" borderId="17" xfId="65" applyNumberFormat="1" applyFont="1" applyFill="1" applyBorder="1" applyAlignment="1">
      <alignment horizontal="left" vertical="center" wrapText="1" readingOrder="1"/>
      <protection/>
    </xf>
    <xf numFmtId="0" fontId="80"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11" xfId="58" applyNumberFormat="1" applyFont="1" applyFill="1" applyBorder="1" applyAlignment="1">
      <alignment horizontal="center" vertical="center"/>
      <protection/>
    </xf>
    <xf numFmtId="0" fontId="18" fillId="0" borderId="11" xfId="0" applyFont="1" applyFill="1" applyBorder="1" applyAlignment="1">
      <alignment horizontal="justify" vertical="top" wrapText="1"/>
    </xf>
    <xf numFmtId="174" fontId="84" fillId="0" borderId="11" xfId="0" applyNumberFormat="1" applyFont="1" applyFill="1" applyBorder="1" applyAlignment="1">
      <alignment horizontal="center" vertical="center"/>
    </xf>
    <xf numFmtId="0" fontId="84" fillId="0" borderId="11" xfId="0" applyFont="1" applyFill="1" applyBorder="1" applyAlignment="1">
      <alignment horizontal="center" vertical="center"/>
    </xf>
    <xf numFmtId="4" fontId="84" fillId="0" borderId="11" xfId="0" applyNumberFormat="1" applyFont="1" applyFill="1" applyBorder="1" applyAlignment="1">
      <alignment horizontal="center" vertical="center"/>
    </xf>
    <xf numFmtId="0" fontId="23" fillId="0" borderId="11" xfId="0" applyFont="1" applyFill="1" applyBorder="1" applyAlignment="1">
      <alignment horizontal="justify" vertical="center" wrapText="1"/>
    </xf>
    <xf numFmtId="0" fontId="23" fillId="0" borderId="11" xfId="0" applyFont="1" applyFill="1" applyBorder="1" applyAlignment="1">
      <alignment horizontal="justify" vertical="top" wrapText="1"/>
    </xf>
    <xf numFmtId="0" fontId="84" fillId="0" borderId="11" xfId="0" applyFont="1" applyFill="1" applyBorder="1" applyAlignment="1">
      <alignment vertical="top" wrapText="1"/>
    </xf>
    <xf numFmtId="0" fontId="84" fillId="0" borderId="11" xfId="0" applyFont="1" applyFill="1" applyBorder="1" applyAlignment="1">
      <alignment horizontal="left" vertical="top" wrapText="1"/>
    </xf>
    <xf numFmtId="0" fontId="84" fillId="0" borderId="11" xfId="0" applyFont="1" applyFill="1" applyBorder="1" applyAlignment="1">
      <alignment vertical="top"/>
    </xf>
    <xf numFmtId="2" fontId="3" fillId="0" borderId="0" xfId="58" applyNumberFormat="1" applyFont="1" applyFill="1" applyAlignment="1">
      <alignment vertical="top"/>
      <protection/>
    </xf>
    <xf numFmtId="2" fontId="3" fillId="0" borderId="11" xfId="61" applyNumberFormat="1" applyFont="1" applyFill="1" applyBorder="1" applyAlignment="1">
      <alignment horizontal="center" vertical="center"/>
      <protection/>
    </xf>
    <xf numFmtId="0" fontId="24" fillId="0" borderId="11" xfId="0" applyFont="1" applyFill="1" applyBorder="1" applyAlignment="1">
      <alignment horizontal="justify" vertical="top" wrapText="1"/>
    </xf>
    <xf numFmtId="0" fontId="22" fillId="0" borderId="11" xfId="0" applyFont="1" applyFill="1" applyBorder="1" applyAlignment="1">
      <alignment horizontal="justify" vertical="top" wrapText="1"/>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17" xfId="58" applyNumberFormat="1" applyFont="1" applyFill="1" applyBorder="1" applyAlignment="1">
      <alignment horizontal="center" vertical="center" wrapText="1"/>
      <protection/>
    </xf>
    <xf numFmtId="0" fontId="6" fillId="0" borderId="15" xfId="65" applyNumberFormat="1" applyFont="1" applyFill="1" applyBorder="1" applyAlignment="1">
      <alignment horizontal="center" vertical="top" wrapText="1"/>
      <protection/>
    </xf>
    <xf numFmtId="0" fontId="6" fillId="0" borderId="17" xfId="65" applyNumberFormat="1" applyFont="1" applyFill="1" applyBorder="1" applyAlignment="1">
      <alignment horizontal="center" vertical="top" wrapText="1"/>
      <protection/>
    </xf>
    <xf numFmtId="0" fontId="85"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75" fillId="0" borderId="21" xfId="58" applyNumberFormat="1" applyFont="1" applyFill="1" applyBorder="1" applyAlignment="1" applyProtection="1">
      <alignment horizontal="center" wrapText="1"/>
      <protection locked="0"/>
    </xf>
    <xf numFmtId="0" fontId="2" fillId="33" borderId="12" xfId="65" applyNumberFormat="1" applyFont="1" applyFill="1" applyBorder="1" applyAlignment="1" applyProtection="1">
      <alignment horizontal="left" vertical="top"/>
      <protection locked="0"/>
    </xf>
    <xf numFmtId="0" fontId="2" fillId="0" borderId="15" xfId="65" applyNumberFormat="1" applyFont="1" applyFill="1" applyBorder="1" applyAlignment="1" applyProtection="1">
      <alignment horizontal="left" vertical="top"/>
      <protection locked="0"/>
    </xf>
    <xf numFmtId="0" fontId="2" fillId="0" borderId="17" xfId="65"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2 2" xfId="61"/>
    <cellStyle name="Normal 2 2 3" xfId="62"/>
    <cellStyle name="Normal 2 3" xfId="63"/>
    <cellStyle name="Normal 3" xfId="64"/>
    <cellStyle name="Normal 4"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V306"/>
  <sheetViews>
    <sheetView showGridLines="0" view="pageBreakPreview" zoomScale="80" zoomScaleNormal="70" zoomScaleSheetLayoutView="80" zoomScalePageLayoutView="0" workbookViewId="0" topLeftCell="A1">
      <selection activeCell="A7" sqref="A7:BC7"/>
    </sheetView>
  </sheetViews>
  <sheetFormatPr defaultColWidth="9.140625" defaultRowHeight="15"/>
  <cols>
    <col min="1" max="1" width="13.57421875" style="20" customWidth="1"/>
    <col min="2" max="2" width="60.7109375" style="73" customWidth="1"/>
    <col min="3" max="3" width="0.13671875" style="20"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9.140625" style="20" customWidth="1"/>
    <col min="57" max="225" width="9.140625" style="20" customWidth="1"/>
    <col min="226" max="230" width="9.140625" style="21" customWidth="1"/>
    <col min="231" max="16384" width="9.140625" style="20" customWidth="1"/>
  </cols>
  <sheetData>
    <row r="1" spans="1:230" s="1" customFormat="1" ht="27" customHeight="1">
      <c r="A1" s="93" t="str">
        <f>B2&amp;" BoQ"</f>
        <v>Percentage BoQ</v>
      </c>
      <c r="B1" s="93"/>
      <c r="C1" s="93"/>
      <c r="D1" s="93"/>
      <c r="E1" s="93"/>
      <c r="F1" s="93"/>
      <c r="G1" s="93"/>
      <c r="H1" s="93"/>
      <c r="I1" s="93"/>
      <c r="J1" s="93"/>
      <c r="K1" s="93"/>
      <c r="L1" s="93"/>
      <c r="O1" s="2"/>
      <c r="P1" s="2"/>
      <c r="Q1" s="3"/>
      <c r="HR1" s="3"/>
      <c r="HS1" s="3"/>
      <c r="HT1" s="3"/>
      <c r="HU1" s="3"/>
      <c r="HV1" s="3"/>
    </row>
    <row r="2" spans="1:17" s="1" customFormat="1" ht="25.5" customHeight="1" hidden="1">
      <c r="A2" s="22" t="s">
        <v>4</v>
      </c>
      <c r="B2" s="22" t="s">
        <v>63</v>
      </c>
      <c r="C2" s="22" t="s">
        <v>5</v>
      </c>
      <c r="D2" s="22" t="s">
        <v>6</v>
      </c>
      <c r="E2" s="22" t="s">
        <v>7</v>
      </c>
      <c r="J2" s="4"/>
      <c r="K2" s="4"/>
      <c r="L2" s="4"/>
      <c r="O2" s="2"/>
      <c r="P2" s="2"/>
      <c r="Q2" s="3"/>
    </row>
    <row r="3" spans="1:230" s="1" customFormat="1" ht="30" customHeight="1" hidden="1">
      <c r="A3" s="1" t="s">
        <v>68</v>
      </c>
      <c r="C3" s="1" t="s">
        <v>67</v>
      </c>
      <c r="HR3" s="3"/>
      <c r="HS3" s="3"/>
      <c r="HT3" s="3"/>
      <c r="HU3" s="3"/>
      <c r="HV3" s="3"/>
    </row>
    <row r="4" spans="1:230" s="5" customFormat="1" ht="30.75" customHeight="1">
      <c r="A4" s="94" t="s">
        <v>658</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HR4" s="6"/>
      <c r="HS4" s="6"/>
      <c r="HT4" s="6"/>
      <c r="HU4" s="6"/>
      <c r="HV4" s="6"/>
    </row>
    <row r="5" spans="1:230" s="5" customFormat="1" ht="30.75" customHeight="1">
      <c r="A5" s="94" t="s">
        <v>656</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HR5" s="6"/>
      <c r="HS5" s="6"/>
      <c r="HT5" s="6"/>
      <c r="HU5" s="6"/>
      <c r="HV5" s="6"/>
    </row>
    <row r="6" spans="1:230" s="5" customFormat="1" ht="30.75" customHeight="1">
      <c r="A6" s="94" t="s">
        <v>657</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HR6" s="6"/>
      <c r="HS6" s="6"/>
      <c r="HT6" s="6"/>
      <c r="HU6" s="6"/>
      <c r="HV6" s="6"/>
    </row>
    <row r="7" spans="1:230"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HR7" s="6"/>
      <c r="HS7" s="6"/>
      <c r="HT7" s="6"/>
      <c r="HU7" s="6"/>
      <c r="HV7" s="6"/>
    </row>
    <row r="8" spans="1:230" s="7" customFormat="1" ht="37.5" customHeight="1">
      <c r="A8" s="23" t="s">
        <v>9</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HR8" s="8"/>
      <c r="HS8" s="8"/>
      <c r="HT8" s="8"/>
      <c r="HU8" s="8"/>
      <c r="HV8" s="8"/>
    </row>
    <row r="9" spans="1:230" s="9" customFormat="1" ht="61.5" customHeight="1">
      <c r="A9" s="88" t="s">
        <v>10</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HR9" s="10"/>
      <c r="HS9" s="10"/>
      <c r="HT9" s="10"/>
      <c r="HU9" s="10"/>
      <c r="HV9" s="10"/>
    </row>
    <row r="10" spans="1:230" s="12" customFormat="1" ht="18.75" customHeight="1">
      <c r="A10" s="65" t="s">
        <v>11</v>
      </c>
      <c r="B10" s="14" t="s">
        <v>12</v>
      </c>
      <c r="C10" s="68"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R10" s="13"/>
      <c r="HS10" s="13"/>
      <c r="HT10" s="13"/>
      <c r="HU10" s="13"/>
      <c r="HV10" s="13"/>
    </row>
    <row r="11" spans="1:230" s="12" customFormat="1" ht="67.5" customHeight="1">
      <c r="A11" s="65" t="s">
        <v>0</v>
      </c>
      <c r="B11" s="14" t="s">
        <v>17</v>
      </c>
      <c r="C11" s="68"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R11" s="13"/>
      <c r="HS11" s="13"/>
      <c r="HT11" s="13"/>
      <c r="HU11" s="13"/>
      <c r="HV11" s="13"/>
    </row>
    <row r="12" spans="1:230" s="12" customFormat="1" ht="15">
      <c r="A12" s="66">
        <v>1</v>
      </c>
      <c r="B12" s="14">
        <v>2</v>
      </c>
      <c r="C12" s="69">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R12" s="13"/>
      <c r="HS12" s="13"/>
      <c r="HT12" s="13"/>
      <c r="HU12" s="13"/>
      <c r="HV12" s="13"/>
    </row>
    <row r="13" spans="1:230" s="15" customFormat="1" ht="28.5" customHeight="1">
      <c r="A13" s="67">
        <v>1</v>
      </c>
      <c r="B13" s="43" t="s">
        <v>253</v>
      </c>
      <c r="C13" s="70" t="s">
        <v>34</v>
      </c>
      <c r="D13" s="45"/>
      <c r="E13" s="46"/>
      <c r="F13" s="47"/>
      <c r="G13" s="48"/>
      <c r="H13" s="48"/>
      <c r="I13" s="47"/>
      <c r="J13" s="49"/>
      <c r="K13" s="50"/>
      <c r="L13" s="50"/>
      <c r="M13" s="51"/>
      <c r="N13" s="52"/>
      <c r="O13" s="52"/>
      <c r="P13" s="53"/>
      <c r="Q13" s="52"/>
      <c r="R13" s="52"/>
      <c r="S13" s="53"/>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5"/>
      <c r="BB13" s="56"/>
      <c r="BC13" s="57"/>
      <c r="HR13" s="16">
        <v>1</v>
      </c>
      <c r="HS13" s="16" t="s">
        <v>35</v>
      </c>
      <c r="HT13" s="16" t="s">
        <v>36</v>
      </c>
      <c r="HU13" s="16">
        <v>10</v>
      </c>
      <c r="HV13" s="16" t="s">
        <v>37</v>
      </c>
    </row>
    <row r="14" spans="1:230" s="15" customFormat="1" ht="69.75" customHeight="1">
      <c r="A14" s="67">
        <v>2</v>
      </c>
      <c r="B14" s="80" t="s">
        <v>314</v>
      </c>
      <c r="C14" s="70" t="s">
        <v>250</v>
      </c>
      <c r="D14" s="76">
        <v>668.208</v>
      </c>
      <c r="E14" s="77" t="s">
        <v>433</v>
      </c>
      <c r="F14" s="78">
        <v>11.31</v>
      </c>
      <c r="G14" s="58"/>
      <c r="H14" s="48"/>
      <c r="I14" s="47" t="s">
        <v>39</v>
      </c>
      <c r="J14" s="49">
        <f>IF(I14="Less(-)",-1,1)</f>
        <v>1</v>
      </c>
      <c r="K14" s="50" t="s">
        <v>64</v>
      </c>
      <c r="L14" s="50" t="s">
        <v>7</v>
      </c>
      <c r="M14" s="59"/>
      <c r="N14" s="58"/>
      <c r="O14" s="58"/>
      <c r="P14" s="60"/>
      <c r="Q14" s="58"/>
      <c r="R14" s="58"/>
      <c r="S14" s="60"/>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61">
        <f aca="true" t="shared" si="0" ref="BA14:BA45">total_amount_ba($B$2,$D$2,D14,F14,J14,K14,M14)</f>
        <v>7557.43</v>
      </c>
      <c r="BB14" s="62">
        <f>BA14+SUM(N14:AZ14)</f>
        <v>7557.43</v>
      </c>
      <c r="BC14" s="57" t="str">
        <f aca="true" t="shared" si="1" ref="BC14:BC45">SpellNumber(L14,BB14)</f>
        <v>INR  Seven Thousand Five Hundred &amp; Fifty Seven  and Paise Forty Three Only</v>
      </c>
      <c r="BD14" s="84"/>
      <c r="HR14" s="16">
        <v>2</v>
      </c>
      <c r="HS14" s="16" t="s">
        <v>35</v>
      </c>
      <c r="HT14" s="16" t="s">
        <v>44</v>
      </c>
      <c r="HU14" s="16">
        <v>10</v>
      </c>
      <c r="HV14" s="16" t="s">
        <v>38</v>
      </c>
    </row>
    <row r="15" spans="1:230" s="15" customFormat="1" ht="133.5" customHeight="1">
      <c r="A15" s="67">
        <v>3</v>
      </c>
      <c r="B15" s="80" t="s">
        <v>254</v>
      </c>
      <c r="C15" s="70" t="s">
        <v>251</v>
      </c>
      <c r="D15" s="76">
        <v>620.834</v>
      </c>
      <c r="E15" s="77" t="s">
        <v>327</v>
      </c>
      <c r="F15" s="78">
        <v>134.92</v>
      </c>
      <c r="G15" s="58"/>
      <c r="H15" s="48"/>
      <c r="I15" s="47" t="s">
        <v>39</v>
      </c>
      <c r="J15" s="49">
        <f>IF(I15="Less(-)",-1,1)</f>
        <v>1</v>
      </c>
      <c r="K15" s="50" t="s">
        <v>64</v>
      </c>
      <c r="L15" s="50" t="s">
        <v>7</v>
      </c>
      <c r="M15" s="59"/>
      <c r="N15" s="58"/>
      <c r="O15" s="58"/>
      <c r="P15" s="60"/>
      <c r="Q15" s="58"/>
      <c r="R15" s="58"/>
      <c r="S15" s="60"/>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61">
        <f t="shared" si="0"/>
        <v>83762.92</v>
      </c>
      <c r="BB15" s="62">
        <f>BA15+SUM(N15:AZ15)</f>
        <v>83762.92</v>
      </c>
      <c r="BC15" s="57" t="str">
        <f t="shared" si="1"/>
        <v>INR  Eighty Three Thousand Seven Hundred &amp; Sixty Two  and Paise Ninety Two Only</v>
      </c>
      <c r="BD15" s="84"/>
      <c r="HR15" s="16">
        <v>2</v>
      </c>
      <c r="HS15" s="16" t="s">
        <v>35</v>
      </c>
      <c r="HT15" s="16" t="s">
        <v>44</v>
      </c>
      <c r="HU15" s="16">
        <v>10</v>
      </c>
      <c r="HV15" s="16" t="s">
        <v>38</v>
      </c>
    </row>
    <row r="16" spans="1:230" s="15" customFormat="1" ht="154.5" customHeight="1">
      <c r="A16" s="67">
        <v>4</v>
      </c>
      <c r="B16" s="80" t="s">
        <v>315</v>
      </c>
      <c r="C16" s="70" t="s">
        <v>43</v>
      </c>
      <c r="D16" s="63">
        <v>265.375</v>
      </c>
      <c r="E16" s="64" t="s">
        <v>247</v>
      </c>
      <c r="F16" s="74">
        <v>217.62</v>
      </c>
      <c r="G16" s="58"/>
      <c r="H16" s="48"/>
      <c r="I16" s="47" t="s">
        <v>39</v>
      </c>
      <c r="J16" s="49">
        <f>IF(I16="Less(-)",-1,1)</f>
        <v>1</v>
      </c>
      <c r="K16" s="50" t="s">
        <v>64</v>
      </c>
      <c r="L16" s="50" t="s">
        <v>7</v>
      </c>
      <c r="M16" s="59"/>
      <c r="N16" s="58"/>
      <c r="O16" s="58"/>
      <c r="P16" s="60"/>
      <c r="Q16" s="58"/>
      <c r="R16" s="58"/>
      <c r="S16" s="60"/>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61">
        <f t="shared" si="0"/>
        <v>57750.91</v>
      </c>
      <c r="BB16" s="62">
        <f>BA16+SUM(N16:AZ16)</f>
        <v>57750.91</v>
      </c>
      <c r="BC16" s="57" t="str">
        <f t="shared" si="1"/>
        <v>INR  Fifty Seven Thousand Seven Hundred &amp; Fifty  and Paise Ninety One Only</v>
      </c>
      <c r="BD16" s="84"/>
      <c r="HR16" s="16">
        <v>2</v>
      </c>
      <c r="HS16" s="16" t="s">
        <v>35</v>
      </c>
      <c r="HT16" s="16" t="s">
        <v>44</v>
      </c>
      <c r="HU16" s="16">
        <v>10</v>
      </c>
      <c r="HV16" s="16" t="s">
        <v>38</v>
      </c>
    </row>
    <row r="17" spans="1:230" s="15" customFormat="1" ht="136.5" customHeight="1">
      <c r="A17" s="67">
        <v>5</v>
      </c>
      <c r="B17" s="80" t="s">
        <v>434</v>
      </c>
      <c r="C17" s="70" t="s">
        <v>45</v>
      </c>
      <c r="D17" s="63">
        <v>265.375</v>
      </c>
      <c r="E17" s="64" t="s">
        <v>247</v>
      </c>
      <c r="F17" s="74">
        <v>23.55</v>
      </c>
      <c r="G17" s="58"/>
      <c r="H17" s="48"/>
      <c r="I17" s="47" t="s">
        <v>39</v>
      </c>
      <c r="J17" s="49">
        <f aca="true" t="shared" si="2" ref="J17:J206">IF(I17="Less(-)",-1,1)</f>
        <v>1</v>
      </c>
      <c r="K17" s="50" t="s">
        <v>64</v>
      </c>
      <c r="L17" s="50" t="s">
        <v>7</v>
      </c>
      <c r="M17" s="59"/>
      <c r="N17" s="58"/>
      <c r="O17" s="58"/>
      <c r="P17" s="60"/>
      <c r="Q17" s="58"/>
      <c r="R17" s="58"/>
      <c r="S17" s="60"/>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61">
        <f t="shared" si="0"/>
        <v>6249.58</v>
      </c>
      <c r="BB17" s="62">
        <f aca="true" t="shared" si="3" ref="BB17:BB206">BA17+SUM(N17:AZ17)</f>
        <v>6249.58</v>
      </c>
      <c r="BC17" s="57" t="str">
        <f t="shared" si="1"/>
        <v>INR  Six Thousand Two Hundred &amp; Forty Nine  and Paise Fifty Eight Only</v>
      </c>
      <c r="BD17" s="84"/>
      <c r="HR17" s="16">
        <v>3</v>
      </c>
      <c r="HS17" s="16" t="s">
        <v>46</v>
      </c>
      <c r="HT17" s="16" t="s">
        <v>47</v>
      </c>
      <c r="HU17" s="16">
        <v>10</v>
      </c>
      <c r="HV17" s="16" t="s">
        <v>38</v>
      </c>
    </row>
    <row r="18" spans="1:230" s="15" customFormat="1" ht="100.5" customHeight="1">
      <c r="A18" s="67">
        <v>6</v>
      </c>
      <c r="B18" s="80" t="s">
        <v>435</v>
      </c>
      <c r="C18" s="70" t="s">
        <v>48</v>
      </c>
      <c r="D18" s="63">
        <v>329.37</v>
      </c>
      <c r="E18" s="64" t="s">
        <v>327</v>
      </c>
      <c r="F18" s="74">
        <v>87.71</v>
      </c>
      <c r="G18" s="58"/>
      <c r="H18" s="48"/>
      <c r="I18" s="47" t="s">
        <v>39</v>
      </c>
      <c r="J18" s="49">
        <f t="shared" si="2"/>
        <v>1</v>
      </c>
      <c r="K18" s="50" t="s">
        <v>64</v>
      </c>
      <c r="L18" s="50" t="s">
        <v>7</v>
      </c>
      <c r="M18" s="59"/>
      <c r="N18" s="58"/>
      <c r="O18" s="58"/>
      <c r="P18" s="60"/>
      <c r="Q18" s="58"/>
      <c r="R18" s="58"/>
      <c r="S18" s="60"/>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61">
        <f t="shared" si="0"/>
        <v>28889.04</v>
      </c>
      <c r="BB18" s="62">
        <f t="shared" si="3"/>
        <v>28889.04</v>
      </c>
      <c r="BC18" s="57" t="str">
        <f t="shared" si="1"/>
        <v>INR  Twenty Eight Thousand Eight Hundred &amp; Eighty Nine  and Paise Four Only</v>
      </c>
      <c r="BD18" s="84"/>
      <c r="HR18" s="16">
        <v>1.01</v>
      </c>
      <c r="HS18" s="16" t="s">
        <v>40</v>
      </c>
      <c r="HT18" s="16" t="s">
        <v>36</v>
      </c>
      <c r="HU18" s="16">
        <v>123.223</v>
      </c>
      <c r="HV18" s="16" t="s">
        <v>38</v>
      </c>
    </row>
    <row r="19" spans="1:230" s="15" customFormat="1" ht="92.25" customHeight="1">
      <c r="A19" s="67">
        <v>7</v>
      </c>
      <c r="B19" s="80" t="s">
        <v>436</v>
      </c>
      <c r="C19" s="70" t="s">
        <v>49</v>
      </c>
      <c r="D19" s="63">
        <v>149.506</v>
      </c>
      <c r="E19" s="64" t="s">
        <v>327</v>
      </c>
      <c r="F19" s="74">
        <v>424.44</v>
      </c>
      <c r="G19" s="58"/>
      <c r="H19" s="48"/>
      <c r="I19" s="47" t="s">
        <v>39</v>
      </c>
      <c r="J19" s="49">
        <f t="shared" si="2"/>
        <v>1</v>
      </c>
      <c r="K19" s="50" t="s">
        <v>64</v>
      </c>
      <c r="L19" s="50" t="s">
        <v>7</v>
      </c>
      <c r="M19" s="59"/>
      <c r="N19" s="58"/>
      <c r="O19" s="58"/>
      <c r="P19" s="60"/>
      <c r="Q19" s="58"/>
      <c r="R19" s="58"/>
      <c r="S19" s="60"/>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61">
        <f t="shared" si="0"/>
        <v>63456.33</v>
      </c>
      <c r="BB19" s="62">
        <f t="shared" si="3"/>
        <v>63456.33</v>
      </c>
      <c r="BC19" s="57" t="str">
        <f t="shared" si="1"/>
        <v>INR  Sixty Three Thousand Four Hundred &amp; Fifty Six  and Paise Thirty Three Only</v>
      </c>
      <c r="BD19" s="84"/>
      <c r="HR19" s="16">
        <v>1.02</v>
      </c>
      <c r="HS19" s="16" t="s">
        <v>41</v>
      </c>
      <c r="HT19" s="16" t="s">
        <v>42</v>
      </c>
      <c r="HU19" s="16">
        <v>213</v>
      </c>
      <c r="HV19" s="16" t="s">
        <v>38</v>
      </c>
    </row>
    <row r="20" spans="1:230" s="15" customFormat="1" ht="409.5">
      <c r="A20" s="67">
        <v>8</v>
      </c>
      <c r="B20" s="80" t="s">
        <v>437</v>
      </c>
      <c r="C20" s="70" t="s">
        <v>50</v>
      </c>
      <c r="D20" s="63">
        <v>572.654</v>
      </c>
      <c r="E20" s="64" t="s">
        <v>438</v>
      </c>
      <c r="F20" s="74">
        <v>106.33</v>
      </c>
      <c r="G20" s="58"/>
      <c r="H20" s="48"/>
      <c r="I20" s="47" t="s">
        <v>39</v>
      </c>
      <c r="J20" s="49">
        <f t="shared" si="2"/>
        <v>1</v>
      </c>
      <c r="K20" s="50" t="s">
        <v>64</v>
      </c>
      <c r="L20" s="50" t="s">
        <v>7</v>
      </c>
      <c r="M20" s="59"/>
      <c r="N20" s="58"/>
      <c r="O20" s="58"/>
      <c r="P20" s="60"/>
      <c r="Q20" s="58"/>
      <c r="R20" s="58"/>
      <c r="S20" s="60"/>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61">
        <f t="shared" si="0"/>
        <v>60890.3</v>
      </c>
      <c r="BB20" s="62">
        <f t="shared" si="3"/>
        <v>60890.3</v>
      </c>
      <c r="BC20" s="57" t="str">
        <f t="shared" si="1"/>
        <v>INR  Sixty Thousand Eight Hundred &amp; Ninety  and Paise Thirty Only</v>
      </c>
      <c r="BD20" s="84"/>
      <c r="HR20" s="16">
        <v>2</v>
      </c>
      <c r="HS20" s="16" t="s">
        <v>35</v>
      </c>
      <c r="HT20" s="16" t="s">
        <v>44</v>
      </c>
      <c r="HU20" s="16">
        <v>10</v>
      </c>
      <c r="HV20" s="16" t="s">
        <v>38</v>
      </c>
    </row>
    <row r="21" spans="1:230" s="15" customFormat="1" ht="185.25" customHeight="1">
      <c r="A21" s="67">
        <v>9</v>
      </c>
      <c r="B21" s="80" t="s">
        <v>439</v>
      </c>
      <c r="C21" s="70" t="s">
        <v>51</v>
      </c>
      <c r="D21" s="63">
        <v>670.9</v>
      </c>
      <c r="E21" s="64" t="s">
        <v>438</v>
      </c>
      <c r="F21" s="74">
        <v>124.43</v>
      </c>
      <c r="G21" s="58"/>
      <c r="H21" s="48"/>
      <c r="I21" s="47" t="s">
        <v>39</v>
      </c>
      <c r="J21" s="49">
        <f aca="true" t="shared" si="4" ref="J21:J29">IF(I21="Less(-)",-1,1)</f>
        <v>1</v>
      </c>
      <c r="K21" s="50" t="s">
        <v>64</v>
      </c>
      <c r="L21" s="50" t="s">
        <v>7</v>
      </c>
      <c r="M21" s="59"/>
      <c r="N21" s="58"/>
      <c r="O21" s="58"/>
      <c r="P21" s="60"/>
      <c r="Q21" s="58"/>
      <c r="R21" s="58"/>
      <c r="S21" s="60"/>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61">
        <f t="shared" si="0"/>
        <v>83480.09</v>
      </c>
      <c r="BB21" s="62">
        <f aca="true" t="shared" si="5" ref="BB21:BB29">BA21+SUM(N21:AZ21)</f>
        <v>83480.09</v>
      </c>
      <c r="BC21" s="57" t="str">
        <f t="shared" si="1"/>
        <v>INR  Eighty Three Thousand Four Hundred &amp; Eighty  and Paise Nine Only</v>
      </c>
      <c r="BD21" s="84"/>
      <c r="HR21" s="16">
        <v>2</v>
      </c>
      <c r="HS21" s="16" t="s">
        <v>35</v>
      </c>
      <c r="HT21" s="16" t="s">
        <v>44</v>
      </c>
      <c r="HU21" s="16">
        <v>10</v>
      </c>
      <c r="HV21" s="16" t="s">
        <v>38</v>
      </c>
    </row>
    <row r="22" spans="1:230" s="15" customFormat="1" ht="54" customHeight="1">
      <c r="A22" s="67">
        <v>10</v>
      </c>
      <c r="B22" s="80" t="s">
        <v>440</v>
      </c>
      <c r="C22" s="70" t="s">
        <v>52</v>
      </c>
      <c r="D22" s="63">
        <v>1026.02</v>
      </c>
      <c r="E22" s="64" t="s">
        <v>438</v>
      </c>
      <c r="F22" s="74">
        <v>389.13</v>
      </c>
      <c r="G22" s="58"/>
      <c r="H22" s="48"/>
      <c r="I22" s="47" t="s">
        <v>39</v>
      </c>
      <c r="J22" s="49">
        <f t="shared" si="4"/>
        <v>1</v>
      </c>
      <c r="K22" s="50" t="s">
        <v>64</v>
      </c>
      <c r="L22" s="50" t="s">
        <v>7</v>
      </c>
      <c r="M22" s="59"/>
      <c r="N22" s="58"/>
      <c r="O22" s="58"/>
      <c r="P22" s="60"/>
      <c r="Q22" s="58"/>
      <c r="R22" s="58"/>
      <c r="S22" s="60"/>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61">
        <f t="shared" si="0"/>
        <v>399255.16</v>
      </c>
      <c r="BB22" s="62">
        <f t="shared" si="5"/>
        <v>399255.16</v>
      </c>
      <c r="BC22" s="57" t="str">
        <f t="shared" si="1"/>
        <v>INR  Three Lakh Ninety Nine Thousand Two Hundred &amp; Fifty Five  and Paise Sixteen Only</v>
      </c>
      <c r="BD22" s="84"/>
      <c r="HR22" s="16">
        <v>2</v>
      </c>
      <c r="HS22" s="16" t="s">
        <v>35</v>
      </c>
      <c r="HT22" s="16" t="s">
        <v>44</v>
      </c>
      <c r="HU22" s="16">
        <v>10</v>
      </c>
      <c r="HV22" s="16" t="s">
        <v>38</v>
      </c>
    </row>
    <row r="23" spans="1:230" s="15" customFormat="1" ht="207" customHeight="1">
      <c r="A23" s="67">
        <v>11</v>
      </c>
      <c r="B23" s="80" t="s">
        <v>441</v>
      </c>
      <c r="C23" s="70" t="s">
        <v>53</v>
      </c>
      <c r="D23" s="63">
        <v>365.08</v>
      </c>
      <c r="E23" s="64" t="s">
        <v>442</v>
      </c>
      <c r="F23" s="85">
        <v>7683.21</v>
      </c>
      <c r="G23" s="58"/>
      <c r="H23" s="48"/>
      <c r="I23" s="47" t="s">
        <v>39</v>
      </c>
      <c r="J23" s="49">
        <f t="shared" si="4"/>
        <v>1</v>
      </c>
      <c r="K23" s="50" t="s">
        <v>64</v>
      </c>
      <c r="L23" s="50" t="s">
        <v>7</v>
      </c>
      <c r="M23" s="59"/>
      <c r="N23" s="58"/>
      <c r="O23" s="58"/>
      <c r="P23" s="60"/>
      <c r="Q23" s="58"/>
      <c r="R23" s="58"/>
      <c r="S23" s="60"/>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61">
        <f t="shared" si="0"/>
        <v>2804986.31</v>
      </c>
      <c r="BB23" s="62">
        <f t="shared" si="5"/>
        <v>2804986.31</v>
      </c>
      <c r="BC23" s="57" t="str">
        <f t="shared" si="1"/>
        <v>INR  Twenty Eight Lakh Four Thousand Nine Hundred &amp; Eighty Six  and Paise Thirty One Only</v>
      </c>
      <c r="BD23" s="84"/>
      <c r="HR23" s="16">
        <v>2</v>
      </c>
      <c r="HS23" s="16" t="s">
        <v>35</v>
      </c>
      <c r="HT23" s="16" t="s">
        <v>44</v>
      </c>
      <c r="HU23" s="16">
        <v>10</v>
      </c>
      <c r="HV23" s="16" t="s">
        <v>38</v>
      </c>
    </row>
    <row r="24" spans="1:230" s="15" customFormat="1" ht="207" customHeight="1">
      <c r="A24" s="67">
        <v>12</v>
      </c>
      <c r="B24" s="80" t="s">
        <v>316</v>
      </c>
      <c r="C24" s="70" t="s">
        <v>54</v>
      </c>
      <c r="D24" s="63">
        <v>112.078</v>
      </c>
      <c r="E24" s="64" t="s">
        <v>442</v>
      </c>
      <c r="F24" s="85">
        <v>7790.68</v>
      </c>
      <c r="G24" s="58"/>
      <c r="H24" s="48"/>
      <c r="I24" s="47" t="s">
        <v>39</v>
      </c>
      <c r="J24" s="49">
        <f t="shared" si="4"/>
        <v>1</v>
      </c>
      <c r="K24" s="50" t="s">
        <v>64</v>
      </c>
      <c r="L24" s="50" t="s">
        <v>7</v>
      </c>
      <c r="M24" s="59"/>
      <c r="N24" s="58"/>
      <c r="O24" s="58"/>
      <c r="P24" s="60"/>
      <c r="Q24" s="58"/>
      <c r="R24" s="58"/>
      <c r="S24" s="60"/>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61">
        <f t="shared" si="0"/>
        <v>873163.83</v>
      </c>
      <c r="BB24" s="62">
        <f t="shared" si="5"/>
        <v>873163.83</v>
      </c>
      <c r="BC24" s="57" t="str">
        <f t="shared" si="1"/>
        <v>INR  Eight Lakh Seventy Three Thousand One Hundred &amp; Sixty Three  and Paise Eighty Three Only</v>
      </c>
      <c r="BD24" s="84"/>
      <c r="HR24" s="16">
        <v>2</v>
      </c>
      <c r="HS24" s="16" t="s">
        <v>35</v>
      </c>
      <c r="HT24" s="16" t="s">
        <v>44</v>
      </c>
      <c r="HU24" s="16">
        <v>10</v>
      </c>
      <c r="HV24" s="16" t="s">
        <v>38</v>
      </c>
    </row>
    <row r="25" spans="1:230" s="15" customFormat="1" ht="219" customHeight="1">
      <c r="A25" s="67">
        <v>13</v>
      </c>
      <c r="B25" s="80" t="s">
        <v>318</v>
      </c>
      <c r="C25" s="70" t="s">
        <v>55</v>
      </c>
      <c r="D25" s="63">
        <v>44.885</v>
      </c>
      <c r="E25" s="64" t="s">
        <v>442</v>
      </c>
      <c r="F25" s="85">
        <v>7898.14</v>
      </c>
      <c r="G25" s="58"/>
      <c r="H25" s="48"/>
      <c r="I25" s="47" t="s">
        <v>39</v>
      </c>
      <c r="J25" s="49">
        <f t="shared" si="4"/>
        <v>1</v>
      </c>
      <c r="K25" s="50" t="s">
        <v>64</v>
      </c>
      <c r="L25" s="50" t="s">
        <v>7</v>
      </c>
      <c r="M25" s="59"/>
      <c r="N25" s="58"/>
      <c r="O25" s="58"/>
      <c r="P25" s="60"/>
      <c r="Q25" s="58"/>
      <c r="R25" s="58"/>
      <c r="S25" s="60"/>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61">
        <f t="shared" si="0"/>
        <v>354508.01</v>
      </c>
      <c r="BB25" s="62">
        <f t="shared" si="5"/>
        <v>354508.01</v>
      </c>
      <c r="BC25" s="57" t="str">
        <f t="shared" si="1"/>
        <v>INR  Three Lakh Fifty Four Thousand Five Hundred &amp; Eight  and Paise One Only</v>
      </c>
      <c r="BD25" s="84"/>
      <c r="HR25" s="16">
        <v>3</v>
      </c>
      <c r="HS25" s="16" t="s">
        <v>46</v>
      </c>
      <c r="HT25" s="16" t="s">
        <v>47</v>
      </c>
      <c r="HU25" s="16">
        <v>10</v>
      </c>
      <c r="HV25" s="16" t="s">
        <v>38</v>
      </c>
    </row>
    <row r="26" spans="1:230" s="15" customFormat="1" ht="206.25" customHeight="1">
      <c r="A26" s="67">
        <v>14</v>
      </c>
      <c r="B26" s="80" t="s">
        <v>443</v>
      </c>
      <c r="C26" s="70" t="s">
        <v>56</v>
      </c>
      <c r="D26" s="63">
        <v>4.04</v>
      </c>
      <c r="E26" s="64" t="s">
        <v>442</v>
      </c>
      <c r="F26" s="85">
        <v>8005.6</v>
      </c>
      <c r="G26" s="58"/>
      <c r="H26" s="48"/>
      <c r="I26" s="47" t="s">
        <v>39</v>
      </c>
      <c r="J26" s="49">
        <f t="shared" si="4"/>
        <v>1</v>
      </c>
      <c r="K26" s="50" t="s">
        <v>64</v>
      </c>
      <c r="L26" s="50" t="s">
        <v>7</v>
      </c>
      <c r="M26" s="59"/>
      <c r="N26" s="58"/>
      <c r="O26" s="58"/>
      <c r="P26" s="60"/>
      <c r="Q26" s="58"/>
      <c r="R26" s="58"/>
      <c r="S26" s="60"/>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61">
        <f t="shared" si="0"/>
        <v>32342.62</v>
      </c>
      <c r="BB26" s="62">
        <f t="shared" si="5"/>
        <v>32342.62</v>
      </c>
      <c r="BC26" s="57" t="str">
        <f t="shared" si="1"/>
        <v>INR  Thirty Two Thousand Three Hundred &amp; Forty Two  and Paise Sixty Two Only</v>
      </c>
      <c r="BD26" s="84"/>
      <c r="HR26" s="16">
        <v>3</v>
      </c>
      <c r="HS26" s="16" t="s">
        <v>46</v>
      </c>
      <c r="HT26" s="16" t="s">
        <v>47</v>
      </c>
      <c r="HU26" s="16">
        <v>10</v>
      </c>
      <c r="HV26" s="16" t="s">
        <v>38</v>
      </c>
    </row>
    <row r="27" spans="1:230" s="15" customFormat="1" ht="87.75" customHeight="1">
      <c r="A27" s="67">
        <v>15</v>
      </c>
      <c r="B27" s="80" t="s">
        <v>444</v>
      </c>
      <c r="C27" s="70" t="s">
        <v>57</v>
      </c>
      <c r="D27" s="63">
        <v>86.137</v>
      </c>
      <c r="E27" s="64" t="s">
        <v>442</v>
      </c>
      <c r="F27" s="74">
        <v>6488.54</v>
      </c>
      <c r="G27" s="58"/>
      <c r="H27" s="48"/>
      <c r="I27" s="47" t="s">
        <v>39</v>
      </c>
      <c r="J27" s="49">
        <f t="shared" si="4"/>
        <v>1</v>
      </c>
      <c r="K27" s="50" t="s">
        <v>64</v>
      </c>
      <c r="L27" s="50" t="s">
        <v>7</v>
      </c>
      <c r="M27" s="59"/>
      <c r="N27" s="58"/>
      <c r="O27" s="58"/>
      <c r="P27" s="60"/>
      <c r="Q27" s="58"/>
      <c r="R27" s="58"/>
      <c r="S27" s="60"/>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61">
        <f t="shared" si="0"/>
        <v>558903.37</v>
      </c>
      <c r="BB27" s="62">
        <f t="shared" si="5"/>
        <v>558903.37</v>
      </c>
      <c r="BC27" s="57" t="str">
        <f t="shared" si="1"/>
        <v>INR  Five Lakh Fifty Eight Thousand Nine Hundred &amp; Three  and Paise Thirty Seven Only</v>
      </c>
      <c r="BD27" s="84"/>
      <c r="HR27" s="16">
        <v>3</v>
      </c>
      <c r="HS27" s="16" t="s">
        <v>46</v>
      </c>
      <c r="HT27" s="16" t="s">
        <v>47</v>
      </c>
      <c r="HU27" s="16">
        <v>10</v>
      </c>
      <c r="HV27" s="16" t="s">
        <v>38</v>
      </c>
    </row>
    <row r="28" spans="1:230" s="15" customFormat="1" ht="181.5" customHeight="1">
      <c r="A28" s="67">
        <v>16</v>
      </c>
      <c r="B28" s="80" t="s">
        <v>445</v>
      </c>
      <c r="C28" s="70" t="s">
        <v>58</v>
      </c>
      <c r="D28" s="63">
        <v>2555.561</v>
      </c>
      <c r="E28" s="64" t="s">
        <v>433</v>
      </c>
      <c r="F28" s="74">
        <v>403.84</v>
      </c>
      <c r="G28" s="58"/>
      <c r="H28" s="48"/>
      <c r="I28" s="47" t="s">
        <v>39</v>
      </c>
      <c r="J28" s="49">
        <f t="shared" si="4"/>
        <v>1</v>
      </c>
      <c r="K28" s="50" t="s">
        <v>64</v>
      </c>
      <c r="L28" s="50" t="s">
        <v>7</v>
      </c>
      <c r="M28" s="59"/>
      <c r="N28" s="58"/>
      <c r="O28" s="58"/>
      <c r="P28" s="60"/>
      <c r="Q28" s="58"/>
      <c r="R28" s="58"/>
      <c r="S28" s="60"/>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61">
        <f t="shared" si="0"/>
        <v>1032037.75</v>
      </c>
      <c r="BB28" s="62">
        <f t="shared" si="5"/>
        <v>1032037.75</v>
      </c>
      <c r="BC28" s="57" t="str">
        <f t="shared" si="1"/>
        <v>INR  Ten Lakh Thirty Two Thousand  &amp;Thirty Seven  and Paise Seventy Five Only</v>
      </c>
      <c r="BD28" s="84"/>
      <c r="HR28" s="16">
        <v>1.01</v>
      </c>
      <c r="HS28" s="16" t="s">
        <v>40</v>
      </c>
      <c r="HT28" s="16" t="s">
        <v>36</v>
      </c>
      <c r="HU28" s="16">
        <v>123.223</v>
      </c>
      <c r="HV28" s="16" t="s">
        <v>38</v>
      </c>
    </row>
    <row r="29" spans="1:230" s="15" customFormat="1" ht="409.5">
      <c r="A29" s="67">
        <v>17</v>
      </c>
      <c r="B29" s="80" t="s">
        <v>317</v>
      </c>
      <c r="C29" s="70" t="s">
        <v>59</v>
      </c>
      <c r="D29" s="63">
        <v>784.544</v>
      </c>
      <c r="E29" s="64" t="s">
        <v>433</v>
      </c>
      <c r="F29" s="74">
        <v>424.2</v>
      </c>
      <c r="G29" s="58"/>
      <c r="H29" s="48"/>
      <c r="I29" s="47" t="s">
        <v>39</v>
      </c>
      <c r="J29" s="49">
        <f t="shared" si="4"/>
        <v>1</v>
      </c>
      <c r="K29" s="50" t="s">
        <v>64</v>
      </c>
      <c r="L29" s="50" t="s">
        <v>7</v>
      </c>
      <c r="M29" s="59"/>
      <c r="N29" s="58"/>
      <c r="O29" s="58"/>
      <c r="P29" s="60"/>
      <c r="Q29" s="58"/>
      <c r="R29" s="58"/>
      <c r="S29" s="60"/>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61">
        <f t="shared" si="0"/>
        <v>332803.56</v>
      </c>
      <c r="BB29" s="62">
        <f t="shared" si="5"/>
        <v>332803.56</v>
      </c>
      <c r="BC29" s="57" t="str">
        <f t="shared" si="1"/>
        <v>INR  Three Lakh Thirty Two Thousand Eight Hundred &amp; Three  and Paise Fifty Six Only</v>
      </c>
      <c r="BD29" s="84"/>
      <c r="HR29" s="16">
        <v>1.01</v>
      </c>
      <c r="HS29" s="16" t="s">
        <v>40</v>
      </c>
      <c r="HT29" s="16" t="s">
        <v>36</v>
      </c>
      <c r="HU29" s="16">
        <v>123.223</v>
      </c>
      <c r="HV29" s="16" t="s">
        <v>38</v>
      </c>
    </row>
    <row r="30" spans="1:230" s="15" customFormat="1" ht="155.25" customHeight="1">
      <c r="A30" s="67">
        <v>18</v>
      </c>
      <c r="B30" s="80" t="s">
        <v>319</v>
      </c>
      <c r="C30" s="70" t="s">
        <v>60</v>
      </c>
      <c r="D30" s="63">
        <v>314.192</v>
      </c>
      <c r="E30" s="64" t="s">
        <v>433</v>
      </c>
      <c r="F30" s="74">
        <v>444.56</v>
      </c>
      <c r="G30" s="58"/>
      <c r="H30" s="48"/>
      <c r="I30" s="47" t="s">
        <v>39</v>
      </c>
      <c r="J30" s="49">
        <f t="shared" si="2"/>
        <v>1</v>
      </c>
      <c r="K30" s="50" t="s">
        <v>64</v>
      </c>
      <c r="L30" s="50" t="s">
        <v>7</v>
      </c>
      <c r="M30" s="59"/>
      <c r="N30" s="58"/>
      <c r="O30" s="58"/>
      <c r="P30" s="60"/>
      <c r="Q30" s="58"/>
      <c r="R30" s="58"/>
      <c r="S30" s="60"/>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61">
        <f t="shared" si="0"/>
        <v>139677.2</v>
      </c>
      <c r="BB30" s="62">
        <f t="shared" si="3"/>
        <v>139677.2</v>
      </c>
      <c r="BC30" s="57" t="str">
        <f t="shared" si="1"/>
        <v>INR  One Lakh Thirty Nine Thousand Six Hundred &amp; Seventy Seven  and Paise Twenty Only</v>
      </c>
      <c r="BD30" s="84"/>
      <c r="HR30" s="16"/>
      <c r="HS30" s="16"/>
      <c r="HT30" s="16"/>
      <c r="HU30" s="16"/>
      <c r="HV30" s="16"/>
    </row>
    <row r="31" spans="1:230" s="15" customFormat="1" ht="159" customHeight="1">
      <c r="A31" s="67">
        <v>19</v>
      </c>
      <c r="B31" s="80" t="s">
        <v>446</v>
      </c>
      <c r="C31" s="70" t="s">
        <v>70</v>
      </c>
      <c r="D31" s="63">
        <v>28.282</v>
      </c>
      <c r="E31" s="64" t="s">
        <v>433</v>
      </c>
      <c r="F31" s="74">
        <v>464.92</v>
      </c>
      <c r="G31" s="58"/>
      <c r="H31" s="48"/>
      <c r="I31" s="47" t="s">
        <v>39</v>
      </c>
      <c r="J31" s="49">
        <f>IF(I31="Less(-)",-1,1)</f>
        <v>1</v>
      </c>
      <c r="K31" s="50" t="s">
        <v>64</v>
      </c>
      <c r="L31" s="50" t="s">
        <v>7</v>
      </c>
      <c r="M31" s="59"/>
      <c r="N31" s="58"/>
      <c r="O31" s="58"/>
      <c r="P31" s="60"/>
      <c r="Q31" s="58"/>
      <c r="R31" s="58"/>
      <c r="S31" s="60"/>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61">
        <f t="shared" si="0"/>
        <v>13148.87</v>
      </c>
      <c r="BB31" s="62">
        <f>BA31+SUM(N31:AZ31)</f>
        <v>13148.87</v>
      </c>
      <c r="BC31" s="57" t="str">
        <f t="shared" si="1"/>
        <v>INR  Thirteen Thousand One Hundred &amp; Forty Eight  and Paise Eighty Seven Only</v>
      </c>
      <c r="BD31" s="84"/>
      <c r="HR31" s="16"/>
      <c r="HS31" s="16"/>
      <c r="HT31" s="16"/>
      <c r="HU31" s="16"/>
      <c r="HV31" s="16"/>
    </row>
    <row r="32" spans="1:230" s="15" customFormat="1" ht="134.25" customHeight="1">
      <c r="A32" s="67">
        <v>20</v>
      </c>
      <c r="B32" s="80" t="s">
        <v>430</v>
      </c>
      <c r="C32" s="70" t="s">
        <v>71</v>
      </c>
      <c r="D32" s="63">
        <v>40</v>
      </c>
      <c r="E32" s="64" t="s">
        <v>252</v>
      </c>
      <c r="F32" s="74">
        <v>80619.49</v>
      </c>
      <c r="G32" s="58"/>
      <c r="H32" s="48"/>
      <c r="I32" s="47" t="s">
        <v>39</v>
      </c>
      <c r="J32" s="49">
        <f t="shared" si="2"/>
        <v>1</v>
      </c>
      <c r="K32" s="50" t="s">
        <v>64</v>
      </c>
      <c r="L32" s="50" t="s">
        <v>7</v>
      </c>
      <c r="M32" s="59"/>
      <c r="N32" s="58"/>
      <c r="O32" s="58"/>
      <c r="P32" s="60"/>
      <c r="Q32" s="58"/>
      <c r="R32" s="58"/>
      <c r="S32" s="60"/>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61">
        <f t="shared" si="0"/>
        <v>3224779.6</v>
      </c>
      <c r="BB32" s="62">
        <f t="shared" si="3"/>
        <v>3224779.6</v>
      </c>
      <c r="BC32" s="57" t="str">
        <f t="shared" si="1"/>
        <v>INR  Thirty Two Lakh Twenty Four Thousand Seven Hundred &amp; Seventy Nine  and Paise Sixty Only</v>
      </c>
      <c r="BD32" s="84"/>
      <c r="HR32" s="16"/>
      <c r="HS32" s="16"/>
      <c r="HT32" s="16"/>
      <c r="HU32" s="16"/>
      <c r="HV32" s="16"/>
    </row>
    <row r="33" spans="1:230" s="15" customFormat="1" ht="138.75" customHeight="1">
      <c r="A33" s="67">
        <v>21</v>
      </c>
      <c r="B33" s="80" t="s">
        <v>432</v>
      </c>
      <c r="C33" s="70" t="s">
        <v>72</v>
      </c>
      <c r="D33" s="63">
        <v>12.969</v>
      </c>
      <c r="E33" s="64" t="s">
        <v>252</v>
      </c>
      <c r="F33" s="74">
        <v>81105.91</v>
      </c>
      <c r="G33" s="58"/>
      <c r="H33" s="48"/>
      <c r="I33" s="47" t="s">
        <v>39</v>
      </c>
      <c r="J33" s="49">
        <f t="shared" si="2"/>
        <v>1</v>
      </c>
      <c r="K33" s="50" t="s">
        <v>64</v>
      </c>
      <c r="L33" s="50" t="s">
        <v>7</v>
      </c>
      <c r="M33" s="59"/>
      <c r="N33" s="58"/>
      <c r="O33" s="58"/>
      <c r="P33" s="60"/>
      <c r="Q33" s="58"/>
      <c r="R33" s="58"/>
      <c r="S33" s="60"/>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61">
        <f t="shared" si="0"/>
        <v>1051862.55</v>
      </c>
      <c r="BB33" s="62">
        <f t="shared" si="3"/>
        <v>1051862.55</v>
      </c>
      <c r="BC33" s="57" t="str">
        <f t="shared" si="1"/>
        <v>INR  Ten Lakh Fifty One Thousand Eight Hundred &amp; Sixty Two  and Paise Fifty Five Only</v>
      </c>
      <c r="BD33" s="84"/>
      <c r="HR33" s="16"/>
      <c r="HS33" s="16"/>
      <c r="HT33" s="16"/>
      <c r="HU33" s="16"/>
      <c r="HV33" s="16"/>
    </row>
    <row r="34" spans="1:230" s="15" customFormat="1" ht="142.5" customHeight="1">
      <c r="A34" s="67">
        <v>22</v>
      </c>
      <c r="B34" s="80" t="s">
        <v>431</v>
      </c>
      <c r="C34" s="70" t="s">
        <v>73</v>
      </c>
      <c r="D34" s="63">
        <v>5.285</v>
      </c>
      <c r="E34" s="64" t="s">
        <v>252</v>
      </c>
      <c r="F34" s="74">
        <v>81592.32</v>
      </c>
      <c r="G34" s="58"/>
      <c r="H34" s="48"/>
      <c r="I34" s="47" t="s">
        <v>39</v>
      </c>
      <c r="J34" s="49">
        <f>IF(I34="Less(-)",-1,1)</f>
        <v>1</v>
      </c>
      <c r="K34" s="50" t="s">
        <v>64</v>
      </c>
      <c r="L34" s="50" t="s">
        <v>7</v>
      </c>
      <c r="M34" s="59"/>
      <c r="N34" s="58"/>
      <c r="O34" s="58"/>
      <c r="P34" s="60"/>
      <c r="Q34" s="58"/>
      <c r="R34" s="58"/>
      <c r="S34" s="60"/>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61">
        <f t="shared" si="0"/>
        <v>431215.41</v>
      </c>
      <c r="BB34" s="62">
        <f>BA34+SUM(N34:AZ34)</f>
        <v>431215.41</v>
      </c>
      <c r="BC34" s="57" t="str">
        <f t="shared" si="1"/>
        <v>INR  Four Lakh Thirty One Thousand Two Hundred &amp; Fifteen  and Paise Forty One Only</v>
      </c>
      <c r="BD34" s="84"/>
      <c r="HR34" s="16"/>
      <c r="HS34" s="16"/>
      <c r="HT34" s="16"/>
      <c r="HU34" s="16"/>
      <c r="HV34" s="16"/>
    </row>
    <row r="35" spans="1:230" s="15" customFormat="1" ht="140.25" customHeight="1">
      <c r="A35" s="67">
        <v>23</v>
      </c>
      <c r="B35" s="80" t="s">
        <v>447</v>
      </c>
      <c r="C35" s="70" t="s">
        <v>74</v>
      </c>
      <c r="D35" s="63">
        <v>0.476</v>
      </c>
      <c r="E35" s="64" t="s">
        <v>252</v>
      </c>
      <c r="F35" s="74">
        <v>82078.74</v>
      </c>
      <c r="G35" s="58"/>
      <c r="H35" s="48"/>
      <c r="I35" s="47" t="s">
        <v>39</v>
      </c>
      <c r="J35" s="49">
        <f>IF(I35="Less(-)",-1,1)</f>
        <v>1</v>
      </c>
      <c r="K35" s="50" t="s">
        <v>64</v>
      </c>
      <c r="L35" s="50" t="s">
        <v>7</v>
      </c>
      <c r="M35" s="59"/>
      <c r="N35" s="58"/>
      <c r="O35" s="58"/>
      <c r="P35" s="60"/>
      <c r="Q35" s="58"/>
      <c r="R35" s="58"/>
      <c r="S35" s="60"/>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61">
        <f t="shared" si="0"/>
        <v>39069.48</v>
      </c>
      <c r="BB35" s="62">
        <f>BA35+SUM(N35:AZ35)</f>
        <v>39069.48</v>
      </c>
      <c r="BC35" s="57" t="str">
        <f t="shared" si="1"/>
        <v>INR  Thirty Nine Thousand  &amp;Sixty Nine  and Paise Forty Eight Only</v>
      </c>
      <c r="BD35" s="84"/>
      <c r="HR35" s="16"/>
      <c r="HS35" s="16"/>
      <c r="HT35" s="16"/>
      <c r="HU35" s="16"/>
      <c r="HV35" s="16"/>
    </row>
    <row r="36" spans="1:230" s="15" customFormat="1" ht="32.25" customHeight="1">
      <c r="A36" s="67">
        <v>24</v>
      </c>
      <c r="B36" s="80" t="s">
        <v>320</v>
      </c>
      <c r="C36" s="70" t="s">
        <v>75</v>
      </c>
      <c r="D36" s="63">
        <v>54.628</v>
      </c>
      <c r="E36" s="64" t="s">
        <v>442</v>
      </c>
      <c r="F36" s="74">
        <v>6117.53</v>
      </c>
      <c r="G36" s="58"/>
      <c r="H36" s="48"/>
      <c r="I36" s="47" t="s">
        <v>39</v>
      </c>
      <c r="J36" s="49">
        <f t="shared" si="2"/>
        <v>1</v>
      </c>
      <c r="K36" s="50" t="s">
        <v>64</v>
      </c>
      <c r="L36" s="50" t="s">
        <v>7</v>
      </c>
      <c r="M36" s="59"/>
      <c r="N36" s="58"/>
      <c r="O36" s="58"/>
      <c r="P36" s="60"/>
      <c r="Q36" s="58"/>
      <c r="R36" s="58"/>
      <c r="S36" s="60"/>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61">
        <f t="shared" si="0"/>
        <v>334188.43</v>
      </c>
      <c r="BB36" s="62">
        <f t="shared" si="3"/>
        <v>334188.43</v>
      </c>
      <c r="BC36" s="57" t="str">
        <f t="shared" si="1"/>
        <v>INR  Three Lakh Thirty Four Thousand One Hundred &amp; Eighty Eight  and Paise Forty Three Only</v>
      </c>
      <c r="BD36" s="84"/>
      <c r="HR36" s="16"/>
      <c r="HS36" s="16"/>
      <c r="HT36" s="16"/>
      <c r="HU36" s="16"/>
      <c r="HV36" s="16"/>
    </row>
    <row r="37" spans="1:230" s="15" customFormat="1" ht="33" customHeight="1">
      <c r="A37" s="67">
        <v>25</v>
      </c>
      <c r="B37" s="80" t="s">
        <v>321</v>
      </c>
      <c r="C37" s="70" t="s">
        <v>76</v>
      </c>
      <c r="D37" s="63">
        <v>106.959</v>
      </c>
      <c r="E37" s="64" t="s">
        <v>442</v>
      </c>
      <c r="F37" s="74">
        <v>6369.79</v>
      </c>
      <c r="G37" s="58"/>
      <c r="H37" s="48"/>
      <c r="I37" s="47" t="s">
        <v>39</v>
      </c>
      <c r="J37" s="49">
        <f t="shared" si="2"/>
        <v>1</v>
      </c>
      <c r="K37" s="50" t="s">
        <v>64</v>
      </c>
      <c r="L37" s="50" t="s">
        <v>7</v>
      </c>
      <c r="M37" s="59"/>
      <c r="N37" s="58"/>
      <c r="O37" s="58"/>
      <c r="P37" s="60"/>
      <c r="Q37" s="58"/>
      <c r="R37" s="58"/>
      <c r="S37" s="60"/>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61">
        <f t="shared" si="0"/>
        <v>681306.37</v>
      </c>
      <c r="BB37" s="62">
        <f t="shared" si="3"/>
        <v>681306.37</v>
      </c>
      <c r="BC37" s="57" t="str">
        <f t="shared" si="1"/>
        <v>INR  Six Lakh Eighty One Thousand Three Hundred &amp; Six  and Paise Thirty Seven Only</v>
      </c>
      <c r="BD37" s="84"/>
      <c r="HR37" s="16"/>
      <c r="HS37" s="16"/>
      <c r="HT37" s="16"/>
      <c r="HU37" s="16"/>
      <c r="HV37" s="16"/>
    </row>
    <row r="38" spans="1:230" s="15" customFormat="1" ht="33" customHeight="1">
      <c r="A38" s="67">
        <v>26</v>
      </c>
      <c r="B38" s="80" t="s">
        <v>322</v>
      </c>
      <c r="C38" s="70" t="s">
        <v>77</v>
      </c>
      <c r="D38" s="63">
        <v>88.705</v>
      </c>
      <c r="E38" s="64" t="s">
        <v>442</v>
      </c>
      <c r="F38" s="74">
        <v>6495.35</v>
      </c>
      <c r="G38" s="58"/>
      <c r="H38" s="48"/>
      <c r="I38" s="47" t="s">
        <v>39</v>
      </c>
      <c r="J38" s="49">
        <f>IF(I38="Less(-)",-1,1)</f>
        <v>1</v>
      </c>
      <c r="K38" s="50" t="s">
        <v>64</v>
      </c>
      <c r="L38" s="50" t="s">
        <v>7</v>
      </c>
      <c r="M38" s="59"/>
      <c r="N38" s="58"/>
      <c r="O38" s="58"/>
      <c r="P38" s="60"/>
      <c r="Q38" s="58"/>
      <c r="R38" s="58"/>
      <c r="S38" s="60"/>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61">
        <f t="shared" si="0"/>
        <v>576170.02</v>
      </c>
      <c r="BB38" s="62">
        <f>BA38+SUM(N38:AZ38)</f>
        <v>576170.02</v>
      </c>
      <c r="BC38" s="57" t="str">
        <f t="shared" si="1"/>
        <v>INR  Five Lakh Seventy Six Thousand One Hundred &amp; Seventy  and Paise Two Only</v>
      </c>
      <c r="BD38" s="84"/>
      <c r="HR38" s="16"/>
      <c r="HS38" s="16"/>
      <c r="HT38" s="16"/>
      <c r="HU38" s="16"/>
      <c r="HV38" s="16"/>
    </row>
    <row r="39" spans="1:230" s="15" customFormat="1" ht="39.75" customHeight="1">
      <c r="A39" s="67">
        <v>27</v>
      </c>
      <c r="B39" s="80" t="s">
        <v>323</v>
      </c>
      <c r="C39" s="70" t="s">
        <v>78</v>
      </c>
      <c r="D39" s="63">
        <v>41.944</v>
      </c>
      <c r="E39" s="64" t="s">
        <v>442</v>
      </c>
      <c r="F39" s="74">
        <v>6620.91</v>
      </c>
      <c r="G39" s="58"/>
      <c r="H39" s="48"/>
      <c r="I39" s="47" t="s">
        <v>39</v>
      </c>
      <c r="J39" s="49">
        <f t="shared" si="2"/>
        <v>1</v>
      </c>
      <c r="K39" s="50" t="s">
        <v>64</v>
      </c>
      <c r="L39" s="50" t="s">
        <v>7</v>
      </c>
      <c r="M39" s="59"/>
      <c r="N39" s="58"/>
      <c r="O39" s="58"/>
      <c r="P39" s="60"/>
      <c r="Q39" s="58"/>
      <c r="R39" s="58"/>
      <c r="S39" s="60"/>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61">
        <f t="shared" si="0"/>
        <v>277707.45</v>
      </c>
      <c r="BB39" s="62">
        <f t="shared" si="3"/>
        <v>277707.45</v>
      </c>
      <c r="BC39" s="57" t="str">
        <f t="shared" si="1"/>
        <v>INR  Two Lakh Seventy Seven Thousand Seven Hundred &amp; Seven  and Paise Forty Five Only</v>
      </c>
      <c r="BD39" s="84"/>
      <c r="HR39" s="16"/>
      <c r="HS39" s="16"/>
      <c r="HT39" s="16"/>
      <c r="HU39" s="16"/>
      <c r="HV39" s="16"/>
    </row>
    <row r="40" spans="1:230" s="15" customFormat="1" ht="39.75" customHeight="1">
      <c r="A40" s="67">
        <v>28</v>
      </c>
      <c r="B40" s="80" t="s">
        <v>448</v>
      </c>
      <c r="C40" s="70" t="s">
        <v>79</v>
      </c>
      <c r="D40" s="63">
        <v>10.136</v>
      </c>
      <c r="E40" s="64" t="s">
        <v>442</v>
      </c>
      <c r="F40" s="74">
        <v>6746.48</v>
      </c>
      <c r="G40" s="58"/>
      <c r="H40" s="48"/>
      <c r="I40" s="47" t="s">
        <v>39</v>
      </c>
      <c r="J40" s="49">
        <f>IF(I40="Less(-)",-1,1)</f>
        <v>1</v>
      </c>
      <c r="K40" s="50" t="s">
        <v>64</v>
      </c>
      <c r="L40" s="50" t="s">
        <v>7</v>
      </c>
      <c r="M40" s="59"/>
      <c r="N40" s="58"/>
      <c r="O40" s="58"/>
      <c r="P40" s="60"/>
      <c r="Q40" s="58"/>
      <c r="R40" s="58"/>
      <c r="S40" s="60"/>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61">
        <f t="shared" si="0"/>
        <v>68382.32</v>
      </c>
      <c r="BB40" s="62">
        <f>BA40+SUM(N40:AZ40)</f>
        <v>68382.32</v>
      </c>
      <c r="BC40" s="57" t="str">
        <f t="shared" si="1"/>
        <v>INR  Sixty Eight Thousand Three Hundred &amp; Eighty Two  and Paise Thirty Two Only</v>
      </c>
      <c r="BD40" s="84"/>
      <c r="HR40" s="16"/>
      <c r="HS40" s="16"/>
      <c r="HT40" s="16"/>
      <c r="HU40" s="16"/>
      <c r="HV40" s="16"/>
    </row>
    <row r="41" spans="1:230" s="15" customFormat="1" ht="46.5" customHeight="1">
      <c r="A41" s="67">
        <v>29</v>
      </c>
      <c r="B41" s="80" t="s">
        <v>324</v>
      </c>
      <c r="C41" s="70" t="s">
        <v>80</v>
      </c>
      <c r="D41" s="63">
        <v>433.965</v>
      </c>
      <c r="E41" s="64" t="s">
        <v>438</v>
      </c>
      <c r="F41" s="74">
        <v>797.5</v>
      </c>
      <c r="G41" s="58"/>
      <c r="H41" s="48"/>
      <c r="I41" s="47" t="s">
        <v>39</v>
      </c>
      <c r="J41" s="49">
        <f t="shared" si="2"/>
        <v>1</v>
      </c>
      <c r="K41" s="50" t="s">
        <v>64</v>
      </c>
      <c r="L41" s="50" t="s">
        <v>7</v>
      </c>
      <c r="M41" s="59"/>
      <c r="N41" s="58"/>
      <c r="O41" s="58"/>
      <c r="P41" s="60"/>
      <c r="Q41" s="58"/>
      <c r="R41" s="58"/>
      <c r="S41" s="60"/>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61">
        <f t="shared" si="0"/>
        <v>346087.09</v>
      </c>
      <c r="BB41" s="62">
        <f t="shared" si="3"/>
        <v>346087.09</v>
      </c>
      <c r="BC41" s="57" t="str">
        <f t="shared" si="1"/>
        <v>INR  Three Lakh Forty Six Thousand  &amp;Eighty Seven  and Paise Nine Only</v>
      </c>
      <c r="BD41" s="84"/>
      <c r="HR41" s="16"/>
      <c r="HS41" s="16"/>
      <c r="HT41" s="16"/>
      <c r="HU41" s="16"/>
      <c r="HV41" s="16"/>
    </row>
    <row r="42" spans="1:230" s="15" customFormat="1" ht="48.75" customHeight="1">
      <c r="A42" s="67">
        <v>30</v>
      </c>
      <c r="B42" s="80" t="s">
        <v>325</v>
      </c>
      <c r="C42" s="70" t="s">
        <v>81</v>
      </c>
      <c r="D42" s="63">
        <v>391.975</v>
      </c>
      <c r="E42" s="64" t="s">
        <v>438</v>
      </c>
      <c r="F42" s="74">
        <v>811.07</v>
      </c>
      <c r="G42" s="58"/>
      <c r="H42" s="48"/>
      <c r="I42" s="47" t="s">
        <v>39</v>
      </c>
      <c r="J42" s="49">
        <f t="shared" si="2"/>
        <v>1</v>
      </c>
      <c r="K42" s="50" t="s">
        <v>64</v>
      </c>
      <c r="L42" s="50" t="s">
        <v>7</v>
      </c>
      <c r="M42" s="59"/>
      <c r="N42" s="58"/>
      <c r="O42" s="58"/>
      <c r="P42" s="60"/>
      <c r="Q42" s="58"/>
      <c r="R42" s="58"/>
      <c r="S42" s="60"/>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61">
        <f t="shared" si="0"/>
        <v>317919.16</v>
      </c>
      <c r="BB42" s="62">
        <f t="shared" si="3"/>
        <v>317919.16</v>
      </c>
      <c r="BC42" s="57" t="str">
        <f t="shared" si="1"/>
        <v>INR  Three Lakh Seventeen Thousand Nine Hundred &amp; Nineteen  and Paise Sixteen Only</v>
      </c>
      <c r="BD42" s="84"/>
      <c r="HR42" s="16"/>
      <c r="HS42" s="16"/>
      <c r="HT42" s="16"/>
      <c r="HU42" s="16"/>
      <c r="HV42" s="16"/>
    </row>
    <row r="43" spans="1:230" s="15" customFormat="1" ht="48" customHeight="1">
      <c r="A43" s="67">
        <v>31</v>
      </c>
      <c r="B43" s="80" t="s">
        <v>326</v>
      </c>
      <c r="C43" s="70" t="s">
        <v>82</v>
      </c>
      <c r="D43" s="63">
        <v>273.709</v>
      </c>
      <c r="E43" s="64" t="s">
        <v>438</v>
      </c>
      <c r="F43" s="74">
        <v>824.64</v>
      </c>
      <c r="G43" s="58"/>
      <c r="H43" s="48"/>
      <c r="I43" s="47" t="s">
        <v>39</v>
      </c>
      <c r="J43" s="49">
        <f t="shared" si="2"/>
        <v>1</v>
      </c>
      <c r="K43" s="50" t="s">
        <v>64</v>
      </c>
      <c r="L43" s="50" t="s">
        <v>7</v>
      </c>
      <c r="M43" s="59"/>
      <c r="N43" s="58"/>
      <c r="O43" s="58"/>
      <c r="P43" s="60"/>
      <c r="Q43" s="58"/>
      <c r="R43" s="58"/>
      <c r="S43" s="60"/>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61">
        <f t="shared" si="0"/>
        <v>225711.39</v>
      </c>
      <c r="BB43" s="62">
        <f t="shared" si="3"/>
        <v>225711.39</v>
      </c>
      <c r="BC43" s="57" t="str">
        <f t="shared" si="1"/>
        <v>INR  Two Lakh Twenty Five Thousand Seven Hundred &amp; Eleven  and Paise Thirty Nine Only</v>
      </c>
      <c r="BD43" s="84"/>
      <c r="HR43" s="16"/>
      <c r="HS43" s="16"/>
      <c r="HT43" s="16"/>
      <c r="HU43" s="16"/>
      <c r="HV43" s="16"/>
    </row>
    <row r="44" spans="1:230" s="15" customFormat="1" ht="48" customHeight="1">
      <c r="A44" s="67">
        <v>32</v>
      </c>
      <c r="B44" s="80" t="s">
        <v>326</v>
      </c>
      <c r="C44" s="70" t="s">
        <v>83</v>
      </c>
      <c r="D44" s="63">
        <v>96.241</v>
      </c>
      <c r="E44" s="64" t="s">
        <v>438</v>
      </c>
      <c r="F44" s="74">
        <v>838.22</v>
      </c>
      <c r="G44" s="58"/>
      <c r="H44" s="48"/>
      <c r="I44" s="47" t="s">
        <v>39</v>
      </c>
      <c r="J44" s="49">
        <f aca="true" t="shared" si="6" ref="J44:J64">IF(I44="Less(-)",-1,1)</f>
        <v>1</v>
      </c>
      <c r="K44" s="50" t="s">
        <v>64</v>
      </c>
      <c r="L44" s="50" t="s">
        <v>7</v>
      </c>
      <c r="M44" s="59"/>
      <c r="N44" s="58"/>
      <c r="O44" s="58"/>
      <c r="P44" s="60"/>
      <c r="Q44" s="58"/>
      <c r="R44" s="58"/>
      <c r="S44" s="60"/>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61">
        <f t="shared" si="0"/>
        <v>80671.13</v>
      </c>
      <c r="BB44" s="62">
        <f aca="true" t="shared" si="7" ref="BB44:BB64">BA44+SUM(N44:AZ44)</f>
        <v>80671.13</v>
      </c>
      <c r="BC44" s="57" t="str">
        <f t="shared" si="1"/>
        <v>INR  Eighty Thousand Six Hundred &amp; Seventy One  and Paise Thirteen Only</v>
      </c>
      <c r="BD44" s="84"/>
      <c r="HR44" s="16"/>
      <c r="HS44" s="16"/>
      <c r="HT44" s="16"/>
      <c r="HU44" s="16"/>
      <c r="HV44" s="16"/>
    </row>
    <row r="45" spans="1:230" s="15" customFormat="1" ht="174.75" customHeight="1">
      <c r="A45" s="67">
        <v>33</v>
      </c>
      <c r="B45" s="80" t="s">
        <v>255</v>
      </c>
      <c r="C45" s="70" t="s">
        <v>84</v>
      </c>
      <c r="D45" s="63">
        <v>72.595</v>
      </c>
      <c r="E45" s="64" t="s">
        <v>438</v>
      </c>
      <c r="F45" s="74">
        <v>222.85</v>
      </c>
      <c r="G45" s="58"/>
      <c r="H45" s="48"/>
      <c r="I45" s="47" t="s">
        <v>39</v>
      </c>
      <c r="J45" s="49">
        <f t="shared" si="6"/>
        <v>1</v>
      </c>
      <c r="K45" s="50" t="s">
        <v>64</v>
      </c>
      <c r="L45" s="50" t="s">
        <v>7</v>
      </c>
      <c r="M45" s="59"/>
      <c r="N45" s="58"/>
      <c r="O45" s="58"/>
      <c r="P45" s="60"/>
      <c r="Q45" s="58"/>
      <c r="R45" s="58"/>
      <c r="S45" s="60"/>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61">
        <f t="shared" si="0"/>
        <v>16177.8</v>
      </c>
      <c r="BB45" s="62">
        <f t="shared" si="7"/>
        <v>16177.8</v>
      </c>
      <c r="BC45" s="57" t="str">
        <f t="shared" si="1"/>
        <v>INR  Sixteen Thousand One Hundred &amp; Seventy Seven  and Paise Eighty Only</v>
      </c>
      <c r="BD45" s="84"/>
      <c r="HR45" s="16"/>
      <c r="HS45" s="16"/>
      <c r="HT45" s="16"/>
      <c r="HU45" s="16"/>
      <c r="HV45" s="16"/>
    </row>
    <row r="46" spans="1:230" s="15" customFormat="1" ht="96.75" customHeight="1">
      <c r="A46" s="67">
        <v>34</v>
      </c>
      <c r="B46" s="80" t="s">
        <v>449</v>
      </c>
      <c r="C46" s="70" t="s">
        <v>85</v>
      </c>
      <c r="D46" s="63">
        <v>224.851</v>
      </c>
      <c r="E46" s="64" t="s">
        <v>438</v>
      </c>
      <c r="F46" s="74">
        <v>290.72</v>
      </c>
      <c r="G46" s="58"/>
      <c r="H46" s="48"/>
      <c r="I46" s="47" t="s">
        <v>39</v>
      </c>
      <c r="J46" s="49">
        <f t="shared" si="6"/>
        <v>1</v>
      </c>
      <c r="K46" s="50" t="s">
        <v>64</v>
      </c>
      <c r="L46" s="50" t="s">
        <v>7</v>
      </c>
      <c r="M46" s="59"/>
      <c r="N46" s="58"/>
      <c r="O46" s="58"/>
      <c r="P46" s="60"/>
      <c r="Q46" s="58"/>
      <c r="R46" s="58"/>
      <c r="S46" s="60"/>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61">
        <f aca="true" t="shared" si="8" ref="BA46:BA74">total_amount_ba($B$2,$D$2,D46,F46,J46,K46,M46)</f>
        <v>65368.68</v>
      </c>
      <c r="BB46" s="62">
        <f t="shared" si="7"/>
        <v>65368.68</v>
      </c>
      <c r="BC46" s="57" t="str">
        <f aca="true" t="shared" si="9" ref="BC46:BC77">SpellNumber(L46,BB46)</f>
        <v>INR  Sixty Five Thousand Three Hundred &amp; Sixty Eight  and Paise Sixty Eight Only</v>
      </c>
      <c r="BD46" s="84"/>
      <c r="HR46" s="16"/>
      <c r="HS46" s="16"/>
      <c r="HT46" s="16"/>
      <c r="HU46" s="16"/>
      <c r="HV46" s="16"/>
    </row>
    <row r="47" spans="1:230" s="15" customFormat="1" ht="69" customHeight="1">
      <c r="A47" s="67">
        <v>35</v>
      </c>
      <c r="B47" s="80" t="s">
        <v>450</v>
      </c>
      <c r="C47" s="70" t="s">
        <v>86</v>
      </c>
      <c r="D47" s="63">
        <v>11.648</v>
      </c>
      <c r="E47" s="64" t="s">
        <v>451</v>
      </c>
      <c r="F47" s="74">
        <v>134.61</v>
      </c>
      <c r="G47" s="58"/>
      <c r="H47" s="48"/>
      <c r="I47" s="47" t="s">
        <v>39</v>
      </c>
      <c r="J47" s="49">
        <f t="shared" si="6"/>
        <v>1</v>
      </c>
      <c r="K47" s="50" t="s">
        <v>64</v>
      </c>
      <c r="L47" s="50" t="s">
        <v>7</v>
      </c>
      <c r="M47" s="59"/>
      <c r="N47" s="58"/>
      <c r="O47" s="58"/>
      <c r="P47" s="60"/>
      <c r="Q47" s="58"/>
      <c r="R47" s="58"/>
      <c r="S47" s="60"/>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61">
        <f t="shared" si="8"/>
        <v>1567.94</v>
      </c>
      <c r="BB47" s="62">
        <f t="shared" si="7"/>
        <v>1567.94</v>
      </c>
      <c r="BC47" s="57" t="str">
        <f t="shared" si="9"/>
        <v>INR  One Thousand Five Hundred &amp; Sixty Seven  and Paise Ninety Four Only</v>
      </c>
      <c r="BD47" s="84"/>
      <c r="HR47" s="16"/>
      <c r="HS47" s="16"/>
      <c r="HT47" s="16"/>
      <c r="HU47" s="16"/>
      <c r="HV47" s="16"/>
    </row>
    <row r="48" spans="1:230" s="15" customFormat="1" ht="130.5" customHeight="1">
      <c r="A48" s="67">
        <v>36</v>
      </c>
      <c r="B48" s="80" t="s">
        <v>452</v>
      </c>
      <c r="C48" s="70" t="s">
        <v>87</v>
      </c>
      <c r="D48" s="63">
        <v>441.595</v>
      </c>
      <c r="E48" s="64" t="s">
        <v>456</v>
      </c>
      <c r="F48" s="78">
        <v>1135.72</v>
      </c>
      <c r="G48" s="58"/>
      <c r="H48" s="48"/>
      <c r="I48" s="47" t="s">
        <v>39</v>
      </c>
      <c r="J48" s="49">
        <f t="shared" si="6"/>
        <v>1</v>
      </c>
      <c r="K48" s="50" t="s">
        <v>64</v>
      </c>
      <c r="L48" s="50" t="s">
        <v>7</v>
      </c>
      <c r="M48" s="59"/>
      <c r="N48" s="58"/>
      <c r="O48" s="58"/>
      <c r="P48" s="60"/>
      <c r="Q48" s="58"/>
      <c r="R48" s="58"/>
      <c r="S48" s="60"/>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61">
        <f t="shared" si="8"/>
        <v>501528.27</v>
      </c>
      <c r="BB48" s="62">
        <f t="shared" si="7"/>
        <v>501528.27</v>
      </c>
      <c r="BC48" s="57" t="str">
        <f t="shared" si="9"/>
        <v>INR  Five Lakh One Thousand Five Hundred &amp; Twenty Eight  and Paise Twenty Seven Only</v>
      </c>
      <c r="BD48" s="84"/>
      <c r="HR48" s="16"/>
      <c r="HS48" s="16"/>
      <c r="HT48" s="16"/>
      <c r="HU48" s="16"/>
      <c r="HV48" s="16"/>
    </row>
    <row r="49" spans="1:230" s="15" customFormat="1" ht="130.5" customHeight="1">
      <c r="A49" s="67">
        <v>37</v>
      </c>
      <c r="B49" s="80" t="s">
        <v>453</v>
      </c>
      <c r="C49" s="70" t="s">
        <v>88</v>
      </c>
      <c r="D49" s="63">
        <v>342.688</v>
      </c>
      <c r="E49" s="64" t="s">
        <v>456</v>
      </c>
      <c r="F49" s="78">
        <v>1149.3</v>
      </c>
      <c r="G49" s="58"/>
      <c r="H49" s="48"/>
      <c r="I49" s="47" t="s">
        <v>39</v>
      </c>
      <c r="J49" s="49">
        <f t="shared" si="6"/>
        <v>1</v>
      </c>
      <c r="K49" s="50" t="s">
        <v>64</v>
      </c>
      <c r="L49" s="50" t="s">
        <v>7</v>
      </c>
      <c r="M49" s="59"/>
      <c r="N49" s="58"/>
      <c r="O49" s="58"/>
      <c r="P49" s="60"/>
      <c r="Q49" s="58"/>
      <c r="R49" s="58"/>
      <c r="S49" s="60"/>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61">
        <f t="shared" si="8"/>
        <v>393851.32</v>
      </c>
      <c r="BB49" s="62">
        <f t="shared" si="7"/>
        <v>393851.32</v>
      </c>
      <c r="BC49" s="57" t="str">
        <f t="shared" si="9"/>
        <v>INR  Three Lakh Ninety Three Thousand Eight Hundred &amp; Fifty One  and Paise Thirty Two Only</v>
      </c>
      <c r="BD49" s="84"/>
      <c r="HR49" s="16"/>
      <c r="HS49" s="16"/>
      <c r="HT49" s="16"/>
      <c r="HU49" s="16"/>
      <c r="HV49" s="16"/>
    </row>
    <row r="50" spans="1:230" s="15" customFormat="1" ht="130.5" customHeight="1">
      <c r="A50" s="67">
        <v>38</v>
      </c>
      <c r="B50" s="80" t="s">
        <v>454</v>
      </c>
      <c r="C50" s="70" t="s">
        <v>89</v>
      </c>
      <c r="D50" s="63">
        <v>129.116</v>
      </c>
      <c r="E50" s="64" t="s">
        <v>456</v>
      </c>
      <c r="F50" s="78">
        <v>1162.87</v>
      </c>
      <c r="G50" s="58"/>
      <c r="H50" s="48"/>
      <c r="I50" s="47" t="s">
        <v>39</v>
      </c>
      <c r="J50" s="49">
        <f t="shared" si="6"/>
        <v>1</v>
      </c>
      <c r="K50" s="50" t="s">
        <v>64</v>
      </c>
      <c r="L50" s="50" t="s">
        <v>7</v>
      </c>
      <c r="M50" s="59"/>
      <c r="N50" s="58"/>
      <c r="O50" s="58"/>
      <c r="P50" s="60"/>
      <c r="Q50" s="58"/>
      <c r="R50" s="58"/>
      <c r="S50" s="60"/>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61">
        <f t="shared" si="8"/>
        <v>150145.12</v>
      </c>
      <c r="BB50" s="62">
        <f t="shared" si="7"/>
        <v>150145.12</v>
      </c>
      <c r="BC50" s="57" t="str">
        <f t="shared" si="9"/>
        <v>INR  One Lakh Fifty Thousand One Hundred &amp; Forty Five  and Paise Twelve Only</v>
      </c>
      <c r="BD50" s="84"/>
      <c r="HR50" s="16"/>
      <c r="HS50" s="16"/>
      <c r="HT50" s="16"/>
      <c r="HU50" s="16"/>
      <c r="HV50" s="16"/>
    </row>
    <row r="51" spans="1:230" s="15" customFormat="1" ht="130.5" customHeight="1">
      <c r="A51" s="67">
        <v>39</v>
      </c>
      <c r="B51" s="80" t="s">
        <v>455</v>
      </c>
      <c r="C51" s="70" t="s">
        <v>90</v>
      </c>
      <c r="D51" s="63">
        <v>21.054</v>
      </c>
      <c r="E51" s="64" t="s">
        <v>456</v>
      </c>
      <c r="F51" s="78">
        <v>1176.45</v>
      </c>
      <c r="G51" s="58"/>
      <c r="H51" s="48"/>
      <c r="I51" s="47" t="s">
        <v>39</v>
      </c>
      <c r="J51" s="49">
        <f t="shared" si="6"/>
        <v>1</v>
      </c>
      <c r="K51" s="50" t="s">
        <v>64</v>
      </c>
      <c r="L51" s="50" t="s">
        <v>7</v>
      </c>
      <c r="M51" s="59"/>
      <c r="N51" s="58"/>
      <c r="O51" s="58"/>
      <c r="P51" s="60"/>
      <c r="Q51" s="58"/>
      <c r="R51" s="58"/>
      <c r="S51" s="60"/>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61">
        <f t="shared" si="8"/>
        <v>24768.98</v>
      </c>
      <c r="BB51" s="62">
        <f t="shared" si="7"/>
        <v>24768.98</v>
      </c>
      <c r="BC51" s="57" t="str">
        <f t="shared" si="9"/>
        <v>INR  Twenty Four Thousand Seven Hundred &amp; Sixty Eight  and Paise Ninety Eight Only</v>
      </c>
      <c r="BD51" s="84"/>
      <c r="HR51" s="16"/>
      <c r="HS51" s="16"/>
      <c r="HT51" s="16"/>
      <c r="HU51" s="16"/>
      <c r="HV51" s="16"/>
    </row>
    <row r="52" spans="1:230" s="15" customFormat="1" ht="52.5" customHeight="1">
      <c r="A52" s="67">
        <v>40</v>
      </c>
      <c r="B52" s="80" t="s">
        <v>457</v>
      </c>
      <c r="C52" s="70" t="s">
        <v>91</v>
      </c>
      <c r="D52" s="63">
        <v>143.592</v>
      </c>
      <c r="E52" s="64" t="s">
        <v>458</v>
      </c>
      <c r="F52" s="74">
        <v>253.39</v>
      </c>
      <c r="G52" s="58"/>
      <c r="H52" s="48"/>
      <c r="I52" s="47" t="s">
        <v>39</v>
      </c>
      <c r="J52" s="49">
        <f t="shared" si="6"/>
        <v>1</v>
      </c>
      <c r="K52" s="50" t="s">
        <v>64</v>
      </c>
      <c r="L52" s="50" t="s">
        <v>7</v>
      </c>
      <c r="M52" s="59"/>
      <c r="N52" s="58"/>
      <c r="O52" s="58"/>
      <c r="P52" s="60"/>
      <c r="Q52" s="58"/>
      <c r="R52" s="58"/>
      <c r="S52" s="60"/>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61">
        <f t="shared" si="8"/>
        <v>36384.78</v>
      </c>
      <c r="BB52" s="62">
        <f t="shared" si="7"/>
        <v>36384.78</v>
      </c>
      <c r="BC52" s="57" t="str">
        <f t="shared" si="9"/>
        <v>INR  Thirty Six Thousand Three Hundred &amp; Eighty Four  and Paise Seventy Eight Only</v>
      </c>
      <c r="BD52" s="84"/>
      <c r="HR52" s="16"/>
      <c r="HS52" s="16"/>
      <c r="HT52" s="16"/>
      <c r="HU52" s="16"/>
      <c r="HV52" s="16"/>
    </row>
    <row r="53" spans="1:230" s="15" customFormat="1" ht="52.5" customHeight="1">
      <c r="A53" s="67">
        <v>41</v>
      </c>
      <c r="B53" s="79" t="s">
        <v>629</v>
      </c>
      <c r="C53" s="70" t="s">
        <v>92</v>
      </c>
      <c r="D53" s="63">
        <v>76.92</v>
      </c>
      <c r="E53" s="64" t="s">
        <v>459</v>
      </c>
      <c r="F53" s="74">
        <v>236.42</v>
      </c>
      <c r="G53" s="58"/>
      <c r="H53" s="48"/>
      <c r="I53" s="47" t="s">
        <v>39</v>
      </c>
      <c r="J53" s="49">
        <f t="shared" si="6"/>
        <v>1</v>
      </c>
      <c r="K53" s="50" t="s">
        <v>64</v>
      </c>
      <c r="L53" s="50" t="s">
        <v>7</v>
      </c>
      <c r="M53" s="59"/>
      <c r="N53" s="58"/>
      <c r="O53" s="58"/>
      <c r="P53" s="60"/>
      <c r="Q53" s="58"/>
      <c r="R53" s="58"/>
      <c r="S53" s="60"/>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61">
        <f t="shared" si="8"/>
        <v>18185.43</v>
      </c>
      <c r="BB53" s="62">
        <f t="shared" si="7"/>
        <v>18185.43</v>
      </c>
      <c r="BC53" s="57" t="str">
        <f t="shared" si="9"/>
        <v>INR  Eighteen Thousand One Hundred &amp; Eighty Five  and Paise Forty Three Only</v>
      </c>
      <c r="BD53" s="84"/>
      <c r="HR53" s="16"/>
      <c r="HS53" s="16"/>
      <c r="HT53" s="16"/>
      <c r="HU53" s="16"/>
      <c r="HV53" s="16"/>
    </row>
    <row r="54" spans="1:230" s="15" customFormat="1" ht="198.75" customHeight="1">
      <c r="A54" s="67">
        <v>42</v>
      </c>
      <c r="B54" s="80" t="s">
        <v>460</v>
      </c>
      <c r="C54" s="70" t="s">
        <v>93</v>
      </c>
      <c r="D54" s="76">
        <v>50.283</v>
      </c>
      <c r="E54" s="77" t="s">
        <v>456</v>
      </c>
      <c r="F54" s="78">
        <v>1292.96</v>
      </c>
      <c r="G54" s="58"/>
      <c r="H54" s="48"/>
      <c r="I54" s="47" t="s">
        <v>39</v>
      </c>
      <c r="J54" s="49">
        <f t="shared" si="6"/>
        <v>1</v>
      </c>
      <c r="K54" s="50" t="s">
        <v>64</v>
      </c>
      <c r="L54" s="50" t="s">
        <v>7</v>
      </c>
      <c r="M54" s="59"/>
      <c r="N54" s="58"/>
      <c r="O54" s="58"/>
      <c r="P54" s="60"/>
      <c r="Q54" s="58"/>
      <c r="R54" s="58"/>
      <c r="S54" s="60"/>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61">
        <f t="shared" si="8"/>
        <v>65013.91</v>
      </c>
      <c r="BB54" s="62">
        <f t="shared" si="7"/>
        <v>65013.91</v>
      </c>
      <c r="BC54" s="57" t="str">
        <f t="shared" si="9"/>
        <v>INR  Sixty Five Thousand  &amp;Thirteen  and Paise Ninety One Only</v>
      </c>
      <c r="BD54" s="84"/>
      <c r="HR54" s="16"/>
      <c r="HS54" s="16"/>
      <c r="HT54" s="16"/>
      <c r="HU54" s="16"/>
      <c r="HV54" s="16"/>
    </row>
    <row r="55" spans="1:230" s="15" customFormat="1" ht="198.75" customHeight="1">
      <c r="A55" s="67">
        <v>43</v>
      </c>
      <c r="B55" s="80" t="s">
        <v>461</v>
      </c>
      <c r="C55" s="70" t="s">
        <v>94</v>
      </c>
      <c r="D55" s="76">
        <v>48.725</v>
      </c>
      <c r="E55" s="77" t="s">
        <v>456</v>
      </c>
      <c r="F55" s="78">
        <v>1306.54</v>
      </c>
      <c r="G55" s="58"/>
      <c r="H55" s="48"/>
      <c r="I55" s="47" t="s">
        <v>39</v>
      </c>
      <c r="J55" s="49">
        <f t="shared" si="6"/>
        <v>1</v>
      </c>
      <c r="K55" s="50" t="s">
        <v>64</v>
      </c>
      <c r="L55" s="50" t="s">
        <v>7</v>
      </c>
      <c r="M55" s="59"/>
      <c r="N55" s="58"/>
      <c r="O55" s="58"/>
      <c r="P55" s="60"/>
      <c r="Q55" s="58"/>
      <c r="R55" s="58"/>
      <c r="S55" s="60"/>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61">
        <f t="shared" si="8"/>
        <v>63661.16</v>
      </c>
      <c r="BB55" s="62">
        <f t="shared" si="7"/>
        <v>63661.16</v>
      </c>
      <c r="BC55" s="57" t="str">
        <f t="shared" si="9"/>
        <v>INR  Sixty Three Thousand Six Hundred &amp; Sixty One  and Paise Sixteen Only</v>
      </c>
      <c r="BD55" s="84"/>
      <c r="HR55" s="16"/>
      <c r="HS55" s="16"/>
      <c r="HT55" s="16"/>
      <c r="HU55" s="16"/>
      <c r="HV55" s="16"/>
    </row>
    <row r="56" spans="1:230" s="15" customFormat="1" ht="198.75" customHeight="1">
      <c r="A56" s="67">
        <v>44</v>
      </c>
      <c r="B56" s="80" t="s">
        <v>462</v>
      </c>
      <c r="C56" s="70" t="s">
        <v>95</v>
      </c>
      <c r="D56" s="76">
        <v>14.558</v>
      </c>
      <c r="E56" s="77" t="s">
        <v>456</v>
      </c>
      <c r="F56" s="78">
        <v>1320.11</v>
      </c>
      <c r="G56" s="58"/>
      <c r="H56" s="48"/>
      <c r="I56" s="47" t="s">
        <v>39</v>
      </c>
      <c r="J56" s="49">
        <f t="shared" si="6"/>
        <v>1</v>
      </c>
      <c r="K56" s="50" t="s">
        <v>64</v>
      </c>
      <c r="L56" s="50" t="s">
        <v>7</v>
      </c>
      <c r="M56" s="59"/>
      <c r="N56" s="58"/>
      <c r="O56" s="58"/>
      <c r="P56" s="60"/>
      <c r="Q56" s="58"/>
      <c r="R56" s="58"/>
      <c r="S56" s="60"/>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61">
        <f t="shared" si="8"/>
        <v>19218.16</v>
      </c>
      <c r="BB56" s="62">
        <f t="shared" si="7"/>
        <v>19218.16</v>
      </c>
      <c r="BC56" s="57" t="str">
        <f t="shared" si="9"/>
        <v>INR  Nineteen Thousand Two Hundred &amp; Eighteen  and Paise Sixteen Only</v>
      </c>
      <c r="BD56" s="84"/>
      <c r="HR56" s="16"/>
      <c r="HS56" s="16"/>
      <c r="HT56" s="16"/>
      <c r="HU56" s="16"/>
      <c r="HV56" s="16"/>
    </row>
    <row r="57" spans="1:230" s="15" customFormat="1" ht="198.75" customHeight="1">
      <c r="A57" s="67">
        <v>45</v>
      </c>
      <c r="B57" s="80" t="s">
        <v>463</v>
      </c>
      <c r="C57" s="70" t="s">
        <v>96</v>
      </c>
      <c r="D57" s="76">
        <v>2.237</v>
      </c>
      <c r="E57" s="77" t="s">
        <v>456</v>
      </c>
      <c r="F57" s="78">
        <v>1333.68</v>
      </c>
      <c r="G57" s="58"/>
      <c r="H57" s="48"/>
      <c r="I57" s="47" t="s">
        <v>39</v>
      </c>
      <c r="J57" s="49">
        <f t="shared" si="6"/>
        <v>1</v>
      </c>
      <c r="K57" s="50" t="s">
        <v>64</v>
      </c>
      <c r="L57" s="50" t="s">
        <v>7</v>
      </c>
      <c r="M57" s="59"/>
      <c r="N57" s="58"/>
      <c r="O57" s="58"/>
      <c r="P57" s="60"/>
      <c r="Q57" s="58"/>
      <c r="R57" s="58"/>
      <c r="S57" s="60"/>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61">
        <f t="shared" si="8"/>
        <v>2983.44</v>
      </c>
      <c r="BB57" s="62">
        <f t="shared" si="7"/>
        <v>2983.44</v>
      </c>
      <c r="BC57" s="57" t="str">
        <f t="shared" si="9"/>
        <v>INR  Two Thousand Nine Hundred &amp; Eighty Three  and Paise Forty Four Only</v>
      </c>
      <c r="BD57" s="84"/>
      <c r="HR57" s="16"/>
      <c r="HS57" s="16"/>
      <c r="HT57" s="16"/>
      <c r="HU57" s="16"/>
      <c r="HV57" s="16"/>
    </row>
    <row r="58" spans="1:230" s="15" customFormat="1" ht="223.5" customHeight="1">
      <c r="A58" s="67">
        <v>46</v>
      </c>
      <c r="B58" s="79" t="s">
        <v>464</v>
      </c>
      <c r="C58" s="70" t="s">
        <v>97</v>
      </c>
      <c r="D58" s="76">
        <v>61.181</v>
      </c>
      <c r="E58" s="77" t="s">
        <v>456</v>
      </c>
      <c r="F58" s="78">
        <v>831.43</v>
      </c>
      <c r="G58" s="58"/>
      <c r="H58" s="48"/>
      <c r="I58" s="47" t="s">
        <v>39</v>
      </c>
      <c r="J58" s="49">
        <f t="shared" si="6"/>
        <v>1</v>
      </c>
      <c r="K58" s="50" t="s">
        <v>64</v>
      </c>
      <c r="L58" s="50" t="s">
        <v>7</v>
      </c>
      <c r="M58" s="59"/>
      <c r="N58" s="58"/>
      <c r="O58" s="58"/>
      <c r="P58" s="60"/>
      <c r="Q58" s="58"/>
      <c r="R58" s="58"/>
      <c r="S58" s="60"/>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61">
        <f t="shared" si="8"/>
        <v>50867.72</v>
      </c>
      <c r="BB58" s="62">
        <f t="shared" si="7"/>
        <v>50867.72</v>
      </c>
      <c r="BC58" s="57" t="str">
        <f t="shared" si="9"/>
        <v>INR  Fifty Thousand Eight Hundred &amp; Sixty Seven  and Paise Seventy Two Only</v>
      </c>
      <c r="BD58" s="84"/>
      <c r="HR58" s="16"/>
      <c r="HS58" s="16"/>
      <c r="HT58" s="16"/>
      <c r="HU58" s="16"/>
      <c r="HV58" s="16"/>
    </row>
    <row r="59" spans="1:230" s="15" customFormat="1" ht="234.75" customHeight="1">
      <c r="A59" s="67">
        <v>47</v>
      </c>
      <c r="B59" s="80" t="s">
        <v>465</v>
      </c>
      <c r="C59" s="70" t="s">
        <v>98</v>
      </c>
      <c r="D59" s="76">
        <v>48.129</v>
      </c>
      <c r="E59" s="77" t="s">
        <v>456</v>
      </c>
      <c r="F59" s="78">
        <v>837.09</v>
      </c>
      <c r="G59" s="58"/>
      <c r="H59" s="48"/>
      <c r="I59" s="47" t="s">
        <v>39</v>
      </c>
      <c r="J59" s="49">
        <f t="shared" si="6"/>
        <v>1</v>
      </c>
      <c r="K59" s="50" t="s">
        <v>64</v>
      </c>
      <c r="L59" s="50" t="s">
        <v>7</v>
      </c>
      <c r="M59" s="59"/>
      <c r="N59" s="58"/>
      <c r="O59" s="58"/>
      <c r="P59" s="60"/>
      <c r="Q59" s="58"/>
      <c r="R59" s="58"/>
      <c r="S59" s="60"/>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61">
        <f t="shared" si="8"/>
        <v>40288.3</v>
      </c>
      <c r="BB59" s="62">
        <f t="shared" si="7"/>
        <v>40288.3</v>
      </c>
      <c r="BC59" s="57" t="str">
        <f t="shared" si="9"/>
        <v>INR  Forty Thousand Two Hundred &amp; Eighty Eight  and Paise Thirty Only</v>
      </c>
      <c r="BD59" s="84"/>
      <c r="HR59" s="16"/>
      <c r="HS59" s="16"/>
      <c r="HT59" s="16"/>
      <c r="HU59" s="16"/>
      <c r="HV59" s="16"/>
    </row>
    <row r="60" spans="1:230" s="15" customFormat="1" ht="236.25" customHeight="1">
      <c r="A60" s="67">
        <v>48</v>
      </c>
      <c r="B60" s="80" t="s">
        <v>466</v>
      </c>
      <c r="C60" s="70" t="s">
        <v>99</v>
      </c>
      <c r="D60" s="76">
        <v>16.438</v>
      </c>
      <c r="E60" s="77" t="s">
        <v>456</v>
      </c>
      <c r="F60" s="78">
        <v>842.74</v>
      </c>
      <c r="G60" s="58"/>
      <c r="H60" s="48"/>
      <c r="I60" s="47" t="s">
        <v>39</v>
      </c>
      <c r="J60" s="49">
        <f t="shared" si="6"/>
        <v>1</v>
      </c>
      <c r="K60" s="50" t="s">
        <v>64</v>
      </c>
      <c r="L60" s="50" t="s">
        <v>7</v>
      </c>
      <c r="M60" s="59"/>
      <c r="N60" s="58"/>
      <c r="O60" s="58"/>
      <c r="P60" s="60"/>
      <c r="Q60" s="58"/>
      <c r="R60" s="58"/>
      <c r="S60" s="60"/>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61">
        <f t="shared" si="8"/>
        <v>13852.96</v>
      </c>
      <c r="BB60" s="62">
        <f t="shared" si="7"/>
        <v>13852.96</v>
      </c>
      <c r="BC60" s="57" t="str">
        <f t="shared" si="9"/>
        <v>INR  Thirteen Thousand Eight Hundred &amp; Fifty Two  and Paise Ninety Six Only</v>
      </c>
      <c r="BD60" s="84"/>
      <c r="HR60" s="16"/>
      <c r="HS60" s="16"/>
      <c r="HT60" s="16"/>
      <c r="HU60" s="16"/>
      <c r="HV60" s="16"/>
    </row>
    <row r="61" spans="1:230" s="15" customFormat="1" ht="243.75" customHeight="1">
      <c r="A61" s="67">
        <v>49</v>
      </c>
      <c r="B61" s="80" t="s">
        <v>468</v>
      </c>
      <c r="C61" s="70" t="s">
        <v>100</v>
      </c>
      <c r="D61" s="76">
        <v>241.18</v>
      </c>
      <c r="E61" s="77" t="s">
        <v>456</v>
      </c>
      <c r="F61" s="78">
        <v>838.22</v>
      </c>
      <c r="G61" s="58"/>
      <c r="H61" s="48"/>
      <c r="I61" s="47" t="s">
        <v>39</v>
      </c>
      <c r="J61" s="49">
        <f t="shared" si="6"/>
        <v>1</v>
      </c>
      <c r="K61" s="50" t="s">
        <v>64</v>
      </c>
      <c r="L61" s="50" t="s">
        <v>7</v>
      </c>
      <c r="M61" s="59"/>
      <c r="N61" s="58"/>
      <c r="O61" s="58"/>
      <c r="P61" s="60"/>
      <c r="Q61" s="58"/>
      <c r="R61" s="58"/>
      <c r="S61" s="60"/>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61">
        <f t="shared" si="8"/>
        <v>202161.9</v>
      </c>
      <c r="BB61" s="62">
        <f t="shared" si="7"/>
        <v>202161.9</v>
      </c>
      <c r="BC61" s="57" t="str">
        <f t="shared" si="9"/>
        <v>INR  Two Lakh Two Thousand One Hundred &amp; Sixty One  and Paise Ninety Only</v>
      </c>
      <c r="BD61" s="84"/>
      <c r="HR61" s="16"/>
      <c r="HS61" s="16"/>
      <c r="HT61" s="16"/>
      <c r="HU61" s="16"/>
      <c r="HV61" s="16"/>
    </row>
    <row r="62" spans="1:230" s="15" customFormat="1" ht="234" customHeight="1">
      <c r="A62" s="67">
        <v>50</v>
      </c>
      <c r="B62" s="80" t="s">
        <v>469</v>
      </c>
      <c r="C62" s="70" t="s">
        <v>101</v>
      </c>
      <c r="D62" s="76">
        <v>206.63</v>
      </c>
      <c r="E62" s="77" t="s">
        <v>456</v>
      </c>
      <c r="F62" s="78">
        <v>843.88</v>
      </c>
      <c r="G62" s="58"/>
      <c r="H62" s="48"/>
      <c r="I62" s="47" t="s">
        <v>39</v>
      </c>
      <c r="J62" s="49">
        <f t="shared" si="6"/>
        <v>1</v>
      </c>
      <c r="K62" s="50" t="s">
        <v>64</v>
      </c>
      <c r="L62" s="50" t="s">
        <v>7</v>
      </c>
      <c r="M62" s="59"/>
      <c r="N62" s="58"/>
      <c r="O62" s="58"/>
      <c r="P62" s="60"/>
      <c r="Q62" s="58"/>
      <c r="R62" s="58"/>
      <c r="S62" s="60"/>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61">
        <f t="shared" si="8"/>
        <v>174370.92</v>
      </c>
      <c r="BB62" s="62">
        <f t="shared" si="7"/>
        <v>174370.92</v>
      </c>
      <c r="BC62" s="57" t="str">
        <f t="shared" si="9"/>
        <v>INR  One Lakh Seventy Four Thousand Three Hundred &amp; Seventy  and Paise Ninety Two Only</v>
      </c>
      <c r="BD62" s="84"/>
      <c r="HR62" s="16"/>
      <c r="HS62" s="16"/>
      <c r="HT62" s="16"/>
      <c r="HU62" s="16"/>
      <c r="HV62" s="16"/>
    </row>
    <row r="63" spans="1:230" s="15" customFormat="1" ht="409.5">
      <c r="A63" s="67">
        <v>51</v>
      </c>
      <c r="B63" s="79" t="s">
        <v>467</v>
      </c>
      <c r="C63" s="70" t="s">
        <v>102</v>
      </c>
      <c r="D63" s="76">
        <v>41.641</v>
      </c>
      <c r="E63" s="77" t="s">
        <v>456</v>
      </c>
      <c r="F63" s="78">
        <v>849.53</v>
      </c>
      <c r="G63" s="58"/>
      <c r="H63" s="48"/>
      <c r="I63" s="47" t="s">
        <v>39</v>
      </c>
      <c r="J63" s="49">
        <f t="shared" si="6"/>
        <v>1</v>
      </c>
      <c r="K63" s="50" t="s">
        <v>64</v>
      </c>
      <c r="L63" s="50" t="s">
        <v>7</v>
      </c>
      <c r="M63" s="59"/>
      <c r="N63" s="58"/>
      <c r="O63" s="58"/>
      <c r="P63" s="60"/>
      <c r="Q63" s="58"/>
      <c r="R63" s="58"/>
      <c r="S63" s="60"/>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61">
        <f t="shared" si="8"/>
        <v>35375.28</v>
      </c>
      <c r="BB63" s="62">
        <f t="shared" si="7"/>
        <v>35375.28</v>
      </c>
      <c r="BC63" s="57" t="str">
        <f t="shared" si="9"/>
        <v>INR  Thirty Five Thousand Three Hundred &amp; Seventy Five  and Paise Twenty Eight Only</v>
      </c>
      <c r="BD63" s="84"/>
      <c r="HR63" s="16"/>
      <c r="HS63" s="16"/>
      <c r="HT63" s="16"/>
      <c r="HU63" s="16"/>
      <c r="HV63" s="16"/>
    </row>
    <row r="64" spans="1:230" s="15" customFormat="1" ht="409.5">
      <c r="A64" s="67">
        <v>52</v>
      </c>
      <c r="B64" s="80" t="s">
        <v>470</v>
      </c>
      <c r="C64" s="70" t="s">
        <v>103</v>
      </c>
      <c r="D64" s="76">
        <v>7.44</v>
      </c>
      <c r="E64" s="77" t="s">
        <v>456</v>
      </c>
      <c r="F64" s="78">
        <v>727.36</v>
      </c>
      <c r="G64" s="58"/>
      <c r="H64" s="48"/>
      <c r="I64" s="47" t="s">
        <v>39</v>
      </c>
      <c r="J64" s="49">
        <f t="shared" si="6"/>
        <v>1</v>
      </c>
      <c r="K64" s="50" t="s">
        <v>64</v>
      </c>
      <c r="L64" s="50" t="s">
        <v>7</v>
      </c>
      <c r="M64" s="59"/>
      <c r="N64" s="58"/>
      <c r="O64" s="58"/>
      <c r="P64" s="60"/>
      <c r="Q64" s="58"/>
      <c r="R64" s="58"/>
      <c r="S64" s="60"/>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61">
        <f t="shared" si="8"/>
        <v>5411.56</v>
      </c>
      <c r="BB64" s="62">
        <f t="shared" si="7"/>
        <v>5411.56</v>
      </c>
      <c r="BC64" s="57" t="str">
        <f t="shared" si="9"/>
        <v>INR  Five Thousand Four Hundred &amp; Eleven  and Paise Fifty Six Only</v>
      </c>
      <c r="BD64" s="84"/>
      <c r="HR64" s="16"/>
      <c r="HS64" s="16"/>
      <c r="HT64" s="16"/>
      <c r="HU64" s="16"/>
      <c r="HV64" s="16"/>
    </row>
    <row r="65" spans="1:230" s="15" customFormat="1" ht="90.75" customHeight="1">
      <c r="A65" s="67">
        <v>53</v>
      </c>
      <c r="B65" s="80" t="s">
        <v>471</v>
      </c>
      <c r="C65" s="70" t="s">
        <v>104</v>
      </c>
      <c r="D65" s="63">
        <v>4.804</v>
      </c>
      <c r="E65" s="64" t="s">
        <v>328</v>
      </c>
      <c r="F65" s="74">
        <v>10968.12</v>
      </c>
      <c r="G65" s="58"/>
      <c r="H65" s="48"/>
      <c r="I65" s="47" t="s">
        <v>39</v>
      </c>
      <c r="J65" s="49">
        <f t="shared" si="2"/>
        <v>1</v>
      </c>
      <c r="K65" s="50" t="s">
        <v>64</v>
      </c>
      <c r="L65" s="50" t="s">
        <v>7</v>
      </c>
      <c r="M65" s="59"/>
      <c r="N65" s="58"/>
      <c r="O65" s="58"/>
      <c r="P65" s="60"/>
      <c r="Q65" s="58"/>
      <c r="R65" s="58"/>
      <c r="S65" s="60"/>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61">
        <f t="shared" si="8"/>
        <v>52690.85</v>
      </c>
      <c r="BB65" s="62">
        <f t="shared" si="3"/>
        <v>52690.85</v>
      </c>
      <c r="BC65" s="57" t="str">
        <f t="shared" si="9"/>
        <v>INR  Fifty Two Thousand Six Hundred &amp; Ninety  and Paise Eighty Five Only</v>
      </c>
      <c r="BD65" s="84"/>
      <c r="HR65" s="16"/>
      <c r="HS65" s="16"/>
      <c r="HT65" s="16"/>
      <c r="HU65" s="16"/>
      <c r="HV65" s="16"/>
    </row>
    <row r="66" spans="1:230" s="15" customFormat="1" ht="119.25" customHeight="1">
      <c r="A66" s="67">
        <v>54</v>
      </c>
      <c r="B66" s="80" t="s">
        <v>329</v>
      </c>
      <c r="C66" s="70" t="s">
        <v>105</v>
      </c>
      <c r="D66" s="63">
        <v>9.486</v>
      </c>
      <c r="E66" s="64" t="s">
        <v>328</v>
      </c>
      <c r="F66" s="74">
        <v>11413.81</v>
      </c>
      <c r="G66" s="58"/>
      <c r="H66" s="48"/>
      <c r="I66" s="47" t="s">
        <v>39</v>
      </c>
      <c r="J66" s="49">
        <f>IF(I66="Less(-)",-1,1)</f>
        <v>1</v>
      </c>
      <c r="K66" s="50" t="s">
        <v>64</v>
      </c>
      <c r="L66" s="50" t="s">
        <v>7</v>
      </c>
      <c r="M66" s="59"/>
      <c r="N66" s="58"/>
      <c r="O66" s="58"/>
      <c r="P66" s="60"/>
      <c r="Q66" s="58"/>
      <c r="R66" s="58"/>
      <c r="S66" s="60"/>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61">
        <f t="shared" si="8"/>
        <v>108271.4</v>
      </c>
      <c r="BB66" s="62">
        <f>BA66+SUM(N66:AZ66)</f>
        <v>108271.4</v>
      </c>
      <c r="BC66" s="57" t="str">
        <f t="shared" si="9"/>
        <v>INR  One Lakh Eight Thousand Two Hundred &amp; Seventy One  and Paise Forty Only</v>
      </c>
      <c r="BD66" s="84"/>
      <c r="HR66" s="16"/>
      <c r="HS66" s="16"/>
      <c r="HT66" s="16"/>
      <c r="HU66" s="16"/>
      <c r="HV66" s="16"/>
    </row>
    <row r="67" spans="1:230" s="15" customFormat="1" ht="60.75" customHeight="1">
      <c r="A67" s="67">
        <v>55</v>
      </c>
      <c r="B67" s="80" t="s">
        <v>330</v>
      </c>
      <c r="C67" s="70" t="s">
        <v>106</v>
      </c>
      <c r="D67" s="63">
        <v>40.92</v>
      </c>
      <c r="E67" s="64" t="s">
        <v>472</v>
      </c>
      <c r="F67" s="74">
        <v>462.66</v>
      </c>
      <c r="G67" s="58"/>
      <c r="H67" s="48"/>
      <c r="I67" s="47" t="s">
        <v>39</v>
      </c>
      <c r="J67" s="49">
        <f>IF(I67="Less(-)",-1,1)</f>
        <v>1</v>
      </c>
      <c r="K67" s="50" t="s">
        <v>64</v>
      </c>
      <c r="L67" s="50" t="s">
        <v>7</v>
      </c>
      <c r="M67" s="59"/>
      <c r="N67" s="58"/>
      <c r="O67" s="58"/>
      <c r="P67" s="60"/>
      <c r="Q67" s="58"/>
      <c r="R67" s="58"/>
      <c r="S67" s="60"/>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61">
        <f t="shared" si="8"/>
        <v>18932.05</v>
      </c>
      <c r="BB67" s="62">
        <f>BA67+SUM(N67:AZ67)</f>
        <v>18932.05</v>
      </c>
      <c r="BC67" s="57" t="str">
        <f t="shared" si="9"/>
        <v>INR  Eighteen Thousand Nine Hundred &amp; Thirty Two  and Paise Five Only</v>
      </c>
      <c r="BD67" s="84"/>
      <c r="HR67" s="16"/>
      <c r="HS67" s="16"/>
      <c r="HT67" s="16"/>
      <c r="HU67" s="16"/>
      <c r="HV67" s="16"/>
    </row>
    <row r="68" spans="1:230" s="15" customFormat="1" ht="186.75" customHeight="1">
      <c r="A68" s="67">
        <v>56</v>
      </c>
      <c r="B68" s="80" t="s">
        <v>473</v>
      </c>
      <c r="C68" s="70" t="s">
        <v>107</v>
      </c>
      <c r="D68" s="63">
        <v>19.335</v>
      </c>
      <c r="E68" s="64" t="s">
        <v>459</v>
      </c>
      <c r="F68" s="74">
        <v>4898.1</v>
      </c>
      <c r="G68" s="58"/>
      <c r="H68" s="48"/>
      <c r="I68" s="47" t="s">
        <v>39</v>
      </c>
      <c r="J68" s="49">
        <f t="shared" si="2"/>
        <v>1</v>
      </c>
      <c r="K68" s="50" t="s">
        <v>64</v>
      </c>
      <c r="L68" s="50" t="s">
        <v>7</v>
      </c>
      <c r="M68" s="59"/>
      <c r="N68" s="58"/>
      <c r="O68" s="58"/>
      <c r="P68" s="60"/>
      <c r="Q68" s="58"/>
      <c r="R68" s="58"/>
      <c r="S68" s="60"/>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61">
        <f t="shared" si="8"/>
        <v>94704.76</v>
      </c>
      <c r="BB68" s="62">
        <f t="shared" si="3"/>
        <v>94704.76</v>
      </c>
      <c r="BC68" s="57" t="str">
        <f t="shared" si="9"/>
        <v>INR  Ninety Four Thousand Seven Hundred &amp; Four  and Paise Seventy Six Only</v>
      </c>
      <c r="BD68" s="84"/>
      <c r="HR68" s="16"/>
      <c r="HS68" s="16"/>
      <c r="HT68" s="16"/>
      <c r="HU68" s="16"/>
      <c r="HV68" s="16"/>
    </row>
    <row r="69" spans="1:227" s="15" customFormat="1" ht="296.25" customHeight="1">
      <c r="A69" s="67">
        <v>57</v>
      </c>
      <c r="B69" s="80" t="s">
        <v>474</v>
      </c>
      <c r="C69" s="70" t="s">
        <v>108</v>
      </c>
      <c r="D69" s="76">
        <v>4.948</v>
      </c>
      <c r="E69" s="77" t="s">
        <v>459</v>
      </c>
      <c r="F69" s="74">
        <v>1705.85</v>
      </c>
      <c r="G69" s="58"/>
      <c r="H69" s="48"/>
      <c r="I69" s="47" t="s">
        <v>39</v>
      </c>
      <c r="J69" s="49">
        <f t="shared" si="2"/>
        <v>1</v>
      </c>
      <c r="K69" s="50" t="s">
        <v>64</v>
      </c>
      <c r="L69" s="50" t="s">
        <v>7</v>
      </c>
      <c r="M69" s="59"/>
      <c r="N69" s="58"/>
      <c r="O69" s="58"/>
      <c r="P69" s="60"/>
      <c r="Q69" s="58"/>
      <c r="R69" s="58"/>
      <c r="S69" s="60"/>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61">
        <f t="shared" si="8"/>
        <v>8440.55</v>
      </c>
      <c r="BB69" s="62">
        <f t="shared" si="3"/>
        <v>8440.55</v>
      </c>
      <c r="BC69" s="57" t="str">
        <f t="shared" si="9"/>
        <v>INR  Eight Thousand Four Hundred &amp; Forty  and Paise Fifty Five Only</v>
      </c>
      <c r="BD69" s="84"/>
      <c r="HO69" s="16"/>
      <c r="HP69" s="16"/>
      <c r="HQ69" s="16"/>
      <c r="HR69" s="16"/>
      <c r="HS69" s="16"/>
    </row>
    <row r="70" spans="1:227" s="15" customFormat="1" ht="300" customHeight="1">
      <c r="A70" s="67">
        <v>58</v>
      </c>
      <c r="B70" s="80" t="s">
        <v>475</v>
      </c>
      <c r="C70" s="70" t="s">
        <v>109</v>
      </c>
      <c r="D70" s="76">
        <v>4.018</v>
      </c>
      <c r="E70" s="77" t="s">
        <v>459</v>
      </c>
      <c r="F70" s="74">
        <v>1726.32</v>
      </c>
      <c r="G70" s="58"/>
      <c r="H70" s="48"/>
      <c r="I70" s="47" t="s">
        <v>39</v>
      </c>
      <c r="J70" s="49">
        <f t="shared" si="2"/>
        <v>1</v>
      </c>
      <c r="K70" s="50" t="s">
        <v>64</v>
      </c>
      <c r="L70" s="50" t="s">
        <v>7</v>
      </c>
      <c r="M70" s="59"/>
      <c r="N70" s="58"/>
      <c r="O70" s="58"/>
      <c r="P70" s="60"/>
      <c r="Q70" s="58"/>
      <c r="R70" s="58"/>
      <c r="S70" s="60"/>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61">
        <f t="shared" si="8"/>
        <v>6936.35</v>
      </c>
      <c r="BB70" s="62">
        <f t="shared" si="3"/>
        <v>6936.35</v>
      </c>
      <c r="BC70" s="57" t="str">
        <f t="shared" si="9"/>
        <v>INR  Six Thousand Nine Hundred &amp; Thirty Six  and Paise Thirty Five Only</v>
      </c>
      <c r="BD70" s="84"/>
      <c r="HO70" s="16"/>
      <c r="HP70" s="16"/>
      <c r="HQ70" s="16"/>
      <c r="HR70" s="16"/>
      <c r="HS70" s="16"/>
    </row>
    <row r="71" spans="1:227" s="15" customFormat="1" ht="296.25" customHeight="1">
      <c r="A71" s="67">
        <v>59</v>
      </c>
      <c r="B71" s="80" t="s">
        <v>476</v>
      </c>
      <c r="C71" s="70" t="s">
        <v>110</v>
      </c>
      <c r="D71" s="76">
        <v>2.009</v>
      </c>
      <c r="E71" s="77" t="s">
        <v>459</v>
      </c>
      <c r="F71" s="74">
        <v>1747.04</v>
      </c>
      <c r="G71" s="58"/>
      <c r="H71" s="48"/>
      <c r="I71" s="47" t="s">
        <v>39</v>
      </c>
      <c r="J71" s="49">
        <f t="shared" si="2"/>
        <v>1</v>
      </c>
      <c r="K71" s="50" t="s">
        <v>64</v>
      </c>
      <c r="L71" s="50" t="s">
        <v>7</v>
      </c>
      <c r="M71" s="59"/>
      <c r="N71" s="58"/>
      <c r="O71" s="58"/>
      <c r="P71" s="60"/>
      <c r="Q71" s="58"/>
      <c r="R71" s="58"/>
      <c r="S71" s="60"/>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61">
        <f t="shared" si="8"/>
        <v>3509.8</v>
      </c>
      <c r="BB71" s="62">
        <f t="shared" si="3"/>
        <v>3509.8</v>
      </c>
      <c r="BC71" s="57" t="str">
        <f t="shared" si="9"/>
        <v>INR  Three Thousand Five Hundred &amp; Nine  and Paise Eighty Only</v>
      </c>
      <c r="BD71" s="84"/>
      <c r="HO71" s="16"/>
      <c r="HP71" s="16"/>
      <c r="HQ71" s="16"/>
      <c r="HR71" s="16"/>
      <c r="HS71" s="16"/>
    </row>
    <row r="72" spans="1:227" s="15" customFormat="1" ht="312" customHeight="1">
      <c r="A72" s="67">
        <v>60</v>
      </c>
      <c r="B72" s="80" t="s">
        <v>477</v>
      </c>
      <c r="C72" s="70" t="s">
        <v>111</v>
      </c>
      <c r="D72" s="76">
        <v>57.4</v>
      </c>
      <c r="E72" s="77" t="s">
        <v>438</v>
      </c>
      <c r="F72" s="78">
        <v>2487.51</v>
      </c>
      <c r="G72" s="58"/>
      <c r="H72" s="48"/>
      <c r="I72" s="47" t="s">
        <v>39</v>
      </c>
      <c r="J72" s="49">
        <f t="shared" si="2"/>
        <v>1</v>
      </c>
      <c r="K72" s="50" t="s">
        <v>64</v>
      </c>
      <c r="L72" s="50" t="s">
        <v>7</v>
      </c>
      <c r="M72" s="59"/>
      <c r="N72" s="58"/>
      <c r="O72" s="58"/>
      <c r="P72" s="60"/>
      <c r="Q72" s="58"/>
      <c r="R72" s="58"/>
      <c r="S72" s="60"/>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61">
        <f t="shared" si="8"/>
        <v>142783.07</v>
      </c>
      <c r="BB72" s="62">
        <f t="shared" si="3"/>
        <v>142783.07</v>
      </c>
      <c r="BC72" s="57" t="str">
        <f t="shared" si="9"/>
        <v>INR  One Lakh Forty Two Thousand Seven Hundred &amp; Eighty Three  and Paise Seven Only</v>
      </c>
      <c r="BD72" s="84"/>
      <c r="HO72" s="16"/>
      <c r="HP72" s="16"/>
      <c r="HQ72" s="16"/>
      <c r="HR72" s="16"/>
      <c r="HS72" s="16"/>
    </row>
    <row r="73" spans="1:227" s="15" customFormat="1" ht="316.5" customHeight="1">
      <c r="A73" s="67">
        <v>61</v>
      </c>
      <c r="B73" s="80" t="s">
        <v>478</v>
      </c>
      <c r="C73" s="70" t="s">
        <v>112</v>
      </c>
      <c r="D73" s="76">
        <v>51.559</v>
      </c>
      <c r="E73" s="77" t="s">
        <v>438</v>
      </c>
      <c r="F73" s="78">
        <v>2517.36</v>
      </c>
      <c r="G73" s="58"/>
      <c r="H73" s="48"/>
      <c r="I73" s="47" t="s">
        <v>39</v>
      </c>
      <c r="J73" s="49">
        <f t="shared" si="2"/>
        <v>1</v>
      </c>
      <c r="K73" s="50" t="s">
        <v>64</v>
      </c>
      <c r="L73" s="50" t="s">
        <v>7</v>
      </c>
      <c r="M73" s="59"/>
      <c r="N73" s="58"/>
      <c r="O73" s="58"/>
      <c r="P73" s="60"/>
      <c r="Q73" s="58"/>
      <c r="R73" s="58"/>
      <c r="S73" s="60"/>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61">
        <f t="shared" si="8"/>
        <v>129792.56</v>
      </c>
      <c r="BB73" s="62">
        <f t="shared" si="3"/>
        <v>129792.56</v>
      </c>
      <c r="BC73" s="57" t="str">
        <f t="shared" si="9"/>
        <v>INR  One Lakh Twenty Nine Thousand Seven Hundred &amp; Ninety Two  and Paise Fifty Six Only</v>
      </c>
      <c r="BD73" s="84"/>
      <c r="HO73" s="16"/>
      <c r="HP73" s="16"/>
      <c r="HQ73" s="16"/>
      <c r="HR73" s="16"/>
      <c r="HS73" s="16"/>
    </row>
    <row r="74" spans="1:227" s="15" customFormat="1" ht="314.25" customHeight="1">
      <c r="A74" s="67">
        <v>62</v>
      </c>
      <c r="B74" s="80" t="s">
        <v>479</v>
      </c>
      <c r="C74" s="70" t="s">
        <v>113</v>
      </c>
      <c r="D74" s="76">
        <v>29.462</v>
      </c>
      <c r="E74" s="77" t="s">
        <v>438</v>
      </c>
      <c r="F74" s="78">
        <v>2547.58</v>
      </c>
      <c r="G74" s="58"/>
      <c r="H74" s="48"/>
      <c r="I74" s="47" t="s">
        <v>39</v>
      </c>
      <c r="J74" s="49">
        <f>IF(I74="Less(-)",-1,1)</f>
        <v>1</v>
      </c>
      <c r="K74" s="50" t="s">
        <v>64</v>
      </c>
      <c r="L74" s="50" t="s">
        <v>7</v>
      </c>
      <c r="M74" s="59"/>
      <c r="N74" s="58"/>
      <c r="O74" s="58"/>
      <c r="P74" s="60"/>
      <c r="Q74" s="58"/>
      <c r="R74" s="58"/>
      <c r="S74" s="60"/>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61">
        <f t="shared" si="8"/>
        <v>75056.8</v>
      </c>
      <c r="BB74" s="62">
        <f>BA74+SUM(N74:AZ74)</f>
        <v>75056.8</v>
      </c>
      <c r="BC74" s="57" t="str">
        <f t="shared" si="9"/>
        <v>INR  Seventy Five Thousand  &amp;Fifty Six  and Paise Eighty Only</v>
      </c>
      <c r="BD74" s="84"/>
      <c r="HO74" s="16"/>
      <c r="HP74" s="16"/>
      <c r="HQ74" s="16"/>
      <c r="HR74" s="16"/>
      <c r="HS74" s="16"/>
    </row>
    <row r="75" spans="1:227" s="15" customFormat="1" ht="57.75" customHeight="1">
      <c r="A75" s="67">
        <v>63</v>
      </c>
      <c r="B75" s="80" t="s">
        <v>480</v>
      </c>
      <c r="C75" s="70" t="s">
        <v>114</v>
      </c>
      <c r="D75" s="76">
        <v>3118.374</v>
      </c>
      <c r="E75" s="77" t="s">
        <v>472</v>
      </c>
      <c r="F75" s="74">
        <v>75.79</v>
      </c>
      <c r="G75" s="58"/>
      <c r="H75" s="48"/>
      <c r="I75" s="47" t="s">
        <v>39</v>
      </c>
      <c r="J75" s="49">
        <f t="shared" si="2"/>
        <v>1</v>
      </c>
      <c r="K75" s="50" t="s">
        <v>64</v>
      </c>
      <c r="L75" s="50" t="s">
        <v>7</v>
      </c>
      <c r="M75" s="59"/>
      <c r="N75" s="58"/>
      <c r="O75" s="58"/>
      <c r="P75" s="60"/>
      <c r="Q75" s="58"/>
      <c r="R75" s="58"/>
      <c r="S75" s="60"/>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61">
        <f aca="true" t="shared" si="10" ref="BA75:BA139">total_amount_ba($B$2,$D$2,D75,F75,J75,K75,M75)</f>
        <v>236341.57</v>
      </c>
      <c r="BB75" s="62">
        <f t="shared" si="3"/>
        <v>236341.57</v>
      </c>
      <c r="BC75" s="57" t="str">
        <f t="shared" si="9"/>
        <v>INR  Two Lakh Thirty Six Thousand Three Hundred &amp; Forty One  and Paise Fifty Seven Only</v>
      </c>
      <c r="BD75" s="84"/>
      <c r="HO75" s="16"/>
      <c r="HP75" s="16"/>
      <c r="HQ75" s="16"/>
      <c r="HR75" s="16"/>
      <c r="HS75" s="16"/>
    </row>
    <row r="76" spans="1:227" s="15" customFormat="1" ht="120" customHeight="1">
      <c r="A76" s="67">
        <v>64</v>
      </c>
      <c r="B76" s="80" t="s">
        <v>481</v>
      </c>
      <c r="C76" s="70" t="s">
        <v>115</v>
      </c>
      <c r="D76" s="76">
        <v>0.482</v>
      </c>
      <c r="E76" s="77" t="s">
        <v>442</v>
      </c>
      <c r="F76" s="74">
        <v>82525.56</v>
      </c>
      <c r="G76" s="58"/>
      <c r="H76" s="48"/>
      <c r="I76" s="47" t="s">
        <v>39</v>
      </c>
      <c r="J76" s="49">
        <f t="shared" si="2"/>
        <v>1</v>
      </c>
      <c r="K76" s="50" t="s">
        <v>64</v>
      </c>
      <c r="L76" s="50" t="s">
        <v>7</v>
      </c>
      <c r="M76" s="59"/>
      <c r="N76" s="58"/>
      <c r="O76" s="58"/>
      <c r="P76" s="60"/>
      <c r="Q76" s="58"/>
      <c r="R76" s="58"/>
      <c r="S76" s="60"/>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61">
        <f t="shared" si="10"/>
        <v>39777.32</v>
      </c>
      <c r="BB76" s="62">
        <f t="shared" si="3"/>
        <v>39777.32</v>
      </c>
      <c r="BC76" s="57" t="str">
        <f t="shared" si="9"/>
        <v>INR  Thirty Nine Thousand Seven Hundred &amp; Seventy Seven  and Paise Thirty Two Only</v>
      </c>
      <c r="BD76" s="84"/>
      <c r="HO76" s="16"/>
      <c r="HP76" s="16"/>
      <c r="HQ76" s="16"/>
      <c r="HR76" s="16"/>
      <c r="HS76" s="16"/>
    </row>
    <row r="77" spans="1:227" s="15" customFormat="1" ht="119.25" customHeight="1">
      <c r="A77" s="67">
        <v>65</v>
      </c>
      <c r="B77" s="80" t="s">
        <v>482</v>
      </c>
      <c r="C77" s="70" t="s">
        <v>116</v>
      </c>
      <c r="D77" s="76">
        <v>0.503</v>
      </c>
      <c r="E77" s="77" t="s">
        <v>442</v>
      </c>
      <c r="F77" s="74">
        <v>82751.8</v>
      </c>
      <c r="G77" s="58"/>
      <c r="H77" s="48"/>
      <c r="I77" s="47" t="s">
        <v>39</v>
      </c>
      <c r="J77" s="49">
        <f t="shared" si="2"/>
        <v>1</v>
      </c>
      <c r="K77" s="50" t="s">
        <v>64</v>
      </c>
      <c r="L77" s="50" t="s">
        <v>7</v>
      </c>
      <c r="M77" s="59"/>
      <c r="N77" s="58"/>
      <c r="O77" s="58"/>
      <c r="P77" s="60"/>
      <c r="Q77" s="58"/>
      <c r="R77" s="58"/>
      <c r="S77" s="60"/>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61">
        <f t="shared" si="10"/>
        <v>41624.16</v>
      </c>
      <c r="BB77" s="62">
        <f t="shared" si="3"/>
        <v>41624.16</v>
      </c>
      <c r="BC77" s="57" t="str">
        <f t="shared" si="9"/>
        <v>INR  Forty One Thousand Six Hundred &amp; Twenty Four  and Paise Sixteen Only</v>
      </c>
      <c r="BD77" s="84"/>
      <c r="HO77" s="16"/>
      <c r="HP77" s="16"/>
      <c r="HQ77" s="16"/>
      <c r="HR77" s="16"/>
      <c r="HS77" s="16"/>
    </row>
    <row r="78" spans="1:227" s="15" customFormat="1" ht="119.25" customHeight="1">
      <c r="A78" s="67">
        <v>66</v>
      </c>
      <c r="B78" s="80" t="s">
        <v>483</v>
      </c>
      <c r="C78" s="70" t="s">
        <v>117</v>
      </c>
      <c r="D78" s="76">
        <v>0.132</v>
      </c>
      <c r="E78" s="77" t="s">
        <v>442</v>
      </c>
      <c r="F78" s="74">
        <v>82978.04</v>
      </c>
      <c r="G78" s="58"/>
      <c r="H78" s="48"/>
      <c r="I78" s="47" t="s">
        <v>39</v>
      </c>
      <c r="J78" s="49">
        <f>IF(I78="Less(-)",-1,1)</f>
        <v>1</v>
      </c>
      <c r="K78" s="50" t="s">
        <v>64</v>
      </c>
      <c r="L78" s="50" t="s">
        <v>7</v>
      </c>
      <c r="M78" s="59"/>
      <c r="N78" s="58"/>
      <c r="O78" s="58"/>
      <c r="P78" s="60"/>
      <c r="Q78" s="58"/>
      <c r="R78" s="58"/>
      <c r="S78" s="60"/>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61">
        <f>total_amount_ba($B$2,$D$2,D78,F78,J78,K78,M78)</f>
        <v>10953.1</v>
      </c>
      <c r="BB78" s="62">
        <f>BA78+SUM(N78:AZ78)</f>
        <v>10953.1</v>
      </c>
      <c r="BC78" s="57" t="str">
        <f>SpellNumber(L78,BB78)</f>
        <v>INR  Ten Thousand Nine Hundred &amp; Fifty Three  and Paise Ten Only</v>
      </c>
      <c r="BD78" s="84"/>
      <c r="HO78" s="16"/>
      <c r="HP78" s="16"/>
      <c r="HQ78" s="16"/>
      <c r="HR78" s="16"/>
      <c r="HS78" s="16"/>
    </row>
    <row r="79" spans="1:227" s="15" customFormat="1" ht="84.75" customHeight="1">
      <c r="A79" s="67">
        <v>67</v>
      </c>
      <c r="B79" s="81" t="s">
        <v>484</v>
      </c>
      <c r="C79" s="70" t="s">
        <v>118</v>
      </c>
      <c r="D79" s="76">
        <v>474</v>
      </c>
      <c r="E79" s="77" t="s">
        <v>249</v>
      </c>
      <c r="F79" s="74">
        <v>32.8</v>
      </c>
      <c r="G79" s="58"/>
      <c r="H79" s="48"/>
      <c r="I79" s="47" t="s">
        <v>39</v>
      </c>
      <c r="J79" s="49">
        <f>IF(I79="Less(-)",-1,1)</f>
        <v>1</v>
      </c>
      <c r="K79" s="50" t="s">
        <v>64</v>
      </c>
      <c r="L79" s="50" t="s">
        <v>7</v>
      </c>
      <c r="M79" s="59"/>
      <c r="N79" s="58"/>
      <c r="O79" s="58"/>
      <c r="P79" s="60"/>
      <c r="Q79" s="58"/>
      <c r="R79" s="58"/>
      <c r="S79" s="60"/>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61">
        <f>total_amount_ba($B$2,$D$2,D79,F79,J79,K79,M79)</f>
        <v>15547.2</v>
      </c>
      <c r="BB79" s="62">
        <f>BA79+SUM(N79:AZ79)</f>
        <v>15547.2</v>
      </c>
      <c r="BC79" s="57" t="str">
        <f>SpellNumber(L79,BB79)</f>
        <v>INR  Fifteen Thousand Five Hundred &amp; Forty Seven  and Paise Twenty Only</v>
      </c>
      <c r="BD79" s="84"/>
      <c r="HO79" s="16"/>
      <c r="HP79" s="16"/>
      <c r="HQ79" s="16"/>
      <c r="HR79" s="16"/>
      <c r="HS79" s="16"/>
    </row>
    <row r="80" spans="1:227" s="15" customFormat="1" ht="54.75" customHeight="1">
      <c r="A80" s="67">
        <v>68</v>
      </c>
      <c r="B80" s="81" t="s">
        <v>485</v>
      </c>
      <c r="C80" s="70" t="s">
        <v>119</v>
      </c>
      <c r="D80" s="76">
        <v>474</v>
      </c>
      <c r="E80" s="77" t="s">
        <v>249</v>
      </c>
      <c r="F80" s="74">
        <v>48.64</v>
      </c>
      <c r="G80" s="58"/>
      <c r="H80" s="48"/>
      <c r="I80" s="47" t="s">
        <v>39</v>
      </c>
      <c r="J80" s="49">
        <f t="shared" si="2"/>
        <v>1</v>
      </c>
      <c r="K80" s="50" t="s">
        <v>64</v>
      </c>
      <c r="L80" s="50" t="s">
        <v>7</v>
      </c>
      <c r="M80" s="59"/>
      <c r="N80" s="58"/>
      <c r="O80" s="58"/>
      <c r="P80" s="60"/>
      <c r="Q80" s="58"/>
      <c r="R80" s="58"/>
      <c r="S80" s="60"/>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61">
        <f t="shared" si="10"/>
        <v>23055.36</v>
      </c>
      <c r="BB80" s="62">
        <f t="shared" si="3"/>
        <v>23055.36</v>
      </c>
      <c r="BC80" s="57" t="str">
        <f>SpellNumber(L80,BB80)</f>
        <v>INR  Twenty Three Thousand  &amp;Fifty Five  and Paise Thirty Six Only</v>
      </c>
      <c r="BD80" s="84"/>
      <c r="HO80" s="16"/>
      <c r="HP80" s="16"/>
      <c r="HQ80" s="16"/>
      <c r="HR80" s="16"/>
      <c r="HS80" s="16"/>
    </row>
    <row r="81" spans="1:227" s="15" customFormat="1" ht="73.5" customHeight="1">
      <c r="A81" s="67">
        <v>69</v>
      </c>
      <c r="B81" s="82" t="s">
        <v>486</v>
      </c>
      <c r="C81" s="70" t="s">
        <v>120</v>
      </c>
      <c r="D81" s="76">
        <v>66</v>
      </c>
      <c r="E81" s="77" t="s">
        <v>249</v>
      </c>
      <c r="F81" s="74">
        <v>179.86</v>
      </c>
      <c r="G81" s="58"/>
      <c r="H81" s="48"/>
      <c r="I81" s="47" t="s">
        <v>39</v>
      </c>
      <c r="J81" s="49">
        <f t="shared" si="2"/>
        <v>1</v>
      </c>
      <c r="K81" s="50" t="s">
        <v>64</v>
      </c>
      <c r="L81" s="50" t="s">
        <v>7</v>
      </c>
      <c r="M81" s="59"/>
      <c r="N81" s="58"/>
      <c r="O81" s="58"/>
      <c r="P81" s="60"/>
      <c r="Q81" s="58"/>
      <c r="R81" s="58"/>
      <c r="S81" s="60"/>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61">
        <f t="shared" si="10"/>
        <v>11870.76</v>
      </c>
      <c r="BB81" s="62">
        <f t="shared" si="3"/>
        <v>11870.76</v>
      </c>
      <c r="BC81" s="57" t="str">
        <f aca="true" t="shared" si="11" ref="BC81:BC147">SpellNumber(L81,BB81)</f>
        <v>INR  Eleven Thousand Eight Hundred &amp; Seventy  and Paise Seventy Six Only</v>
      </c>
      <c r="BD81" s="84"/>
      <c r="HO81" s="16"/>
      <c r="HP81" s="16"/>
      <c r="HQ81" s="16"/>
      <c r="HR81" s="16"/>
      <c r="HS81" s="16"/>
    </row>
    <row r="82" spans="1:227" s="15" customFormat="1" ht="49.5" customHeight="1">
      <c r="A82" s="67">
        <v>70</v>
      </c>
      <c r="B82" s="81" t="s">
        <v>487</v>
      </c>
      <c r="C82" s="70" t="s">
        <v>121</v>
      </c>
      <c r="D82" s="76">
        <v>2</v>
      </c>
      <c r="E82" s="77" t="s">
        <v>249</v>
      </c>
      <c r="F82" s="74">
        <v>1222.83</v>
      </c>
      <c r="G82" s="58"/>
      <c r="H82" s="48"/>
      <c r="I82" s="47" t="s">
        <v>39</v>
      </c>
      <c r="J82" s="49">
        <f>IF(I82="Less(-)",-1,1)</f>
        <v>1</v>
      </c>
      <c r="K82" s="50" t="s">
        <v>64</v>
      </c>
      <c r="L82" s="50" t="s">
        <v>7</v>
      </c>
      <c r="M82" s="59"/>
      <c r="N82" s="58"/>
      <c r="O82" s="58"/>
      <c r="P82" s="60"/>
      <c r="Q82" s="58"/>
      <c r="R82" s="58"/>
      <c r="S82" s="60"/>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61">
        <f>total_amount_ba($B$2,$D$2,D82,F82,J82,K82,M82)</f>
        <v>2445.66</v>
      </c>
      <c r="BB82" s="62">
        <f>BA82+SUM(N82:AZ82)</f>
        <v>2445.66</v>
      </c>
      <c r="BC82" s="57" t="str">
        <f>SpellNumber(L82,BB82)</f>
        <v>INR  Two Thousand Four Hundred &amp; Forty Five  and Paise Sixty Six Only</v>
      </c>
      <c r="BD82" s="84"/>
      <c r="HO82" s="16"/>
      <c r="HP82" s="16"/>
      <c r="HQ82" s="16"/>
      <c r="HR82" s="16"/>
      <c r="HS82" s="16"/>
    </row>
    <row r="83" spans="1:227" s="15" customFormat="1" ht="37.5" customHeight="1">
      <c r="A83" s="67">
        <v>71</v>
      </c>
      <c r="B83" s="83" t="s">
        <v>488</v>
      </c>
      <c r="C83" s="70" t="s">
        <v>122</v>
      </c>
      <c r="D83" s="76">
        <v>46</v>
      </c>
      <c r="E83" s="77" t="s">
        <v>249</v>
      </c>
      <c r="F83" s="74">
        <v>79.18</v>
      </c>
      <c r="G83" s="58"/>
      <c r="H83" s="48"/>
      <c r="I83" s="47" t="s">
        <v>39</v>
      </c>
      <c r="J83" s="49">
        <f t="shared" si="2"/>
        <v>1</v>
      </c>
      <c r="K83" s="50" t="s">
        <v>64</v>
      </c>
      <c r="L83" s="50" t="s">
        <v>7</v>
      </c>
      <c r="M83" s="59"/>
      <c r="N83" s="58"/>
      <c r="O83" s="58"/>
      <c r="P83" s="60"/>
      <c r="Q83" s="58"/>
      <c r="R83" s="58"/>
      <c r="S83" s="60"/>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61">
        <f t="shared" si="10"/>
        <v>3642.28</v>
      </c>
      <c r="BB83" s="62">
        <f t="shared" si="3"/>
        <v>3642.28</v>
      </c>
      <c r="BC83" s="57" t="str">
        <f t="shared" si="11"/>
        <v>INR  Three Thousand Six Hundred &amp; Forty Two  and Paise Twenty Eight Only</v>
      </c>
      <c r="BD83" s="84"/>
      <c r="HO83" s="16"/>
      <c r="HP83" s="16"/>
      <c r="HQ83" s="16"/>
      <c r="HR83" s="16"/>
      <c r="HS83" s="16"/>
    </row>
    <row r="84" spans="1:227" s="15" customFormat="1" ht="63" customHeight="1">
      <c r="A84" s="67">
        <v>72</v>
      </c>
      <c r="B84" s="81" t="s">
        <v>489</v>
      </c>
      <c r="C84" s="70" t="s">
        <v>123</v>
      </c>
      <c r="D84" s="76">
        <v>2</v>
      </c>
      <c r="E84" s="77" t="s">
        <v>249</v>
      </c>
      <c r="F84" s="74">
        <v>1883.45</v>
      </c>
      <c r="G84" s="58"/>
      <c r="H84" s="48"/>
      <c r="I84" s="47" t="s">
        <v>39</v>
      </c>
      <c r="J84" s="49">
        <f t="shared" si="2"/>
        <v>1</v>
      </c>
      <c r="K84" s="50" t="s">
        <v>64</v>
      </c>
      <c r="L84" s="50" t="s">
        <v>7</v>
      </c>
      <c r="M84" s="59"/>
      <c r="N84" s="58"/>
      <c r="O84" s="58"/>
      <c r="P84" s="60"/>
      <c r="Q84" s="58"/>
      <c r="R84" s="58"/>
      <c r="S84" s="60"/>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61">
        <f t="shared" si="10"/>
        <v>3766.9</v>
      </c>
      <c r="BB84" s="62">
        <f t="shared" si="3"/>
        <v>3766.9</v>
      </c>
      <c r="BC84" s="57" t="str">
        <f t="shared" si="11"/>
        <v>INR  Three Thousand Seven Hundred &amp; Sixty Six  and Paise Ninety Only</v>
      </c>
      <c r="BD84" s="84"/>
      <c r="HO84" s="16"/>
      <c r="HP84" s="16"/>
      <c r="HQ84" s="16"/>
      <c r="HR84" s="16"/>
      <c r="HS84" s="16"/>
    </row>
    <row r="85" spans="1:227" s="15" customFormat="1" ht="99.75" customHeight="1">
      <c r="A85" s="67">
        <v>73</v>
      </c>
      <c r="B85" s="81" t="s">
        <v>625</v>
      </c>
      <c r="C85" s="70" t="s">
        <v>124</v>
      </c>
      <c r="D85" s="76">
        <v>8.2</v>
      </c>
      <c r="E85" s="77" t="s">
        <v>459</v>
      </c>
      <c r="F85" s="74">
        <v>427.59</v>
      </c>
      <c r="G85" s="58"/>
      <c r="H85" s="48"/>
      <c r="I85" s="47" t="s">
        <v>39</v>
      </c>
      <c r="J85" s="49">
        <f>IF(I85="Less(-)",-1,1)</f>
        <v>1</v>
      </c>
      <c r="K85" s="50" t="s">
        <v>64</v>
      </c>
      <c r="L85" s="50" t="s">
        <v>7</v>
      </c>
      <c r="M85" s="59"/>
      <c r="N85" s="58"/>
      <c r="O85" s="58"/>
      <c r="P85" s="60"/>
      <c r="Q85" s="58"/>
      <c r="R85" s="58"/>
      <c r="S85" s="60"/>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61">
        <f>total_amount_ba($B$2,$D$2,D85,F85,J85,K85,M85)</f>
        <v>3506.24</v>
      </c>
      <c r="BB85" s="62">
        <f>BA85+SUM(N85:AZ85)</f>
        <v>3506.24</v>
      </c>
      <c r="BC85" s="57" t="str">
        <f>SpellNumber(L85,BB85)</f>
        <v>INR  Three Thousand Five Hundred &amp; Six  and Paise Twenty Four Only</v>
      </c>
      <c r="BD85" s="84"/>
      <c r="HO85" s="16"/>
      <c r="HP85" s="16"/>
      <c r="HQ85" s="16"/>
      <c r="HR85" s="16"/>
      <c r="HS85" s="16"/>
    </row>
    <row r="86" spans="1:227" s="15" customFormat="1" ht="83.25" customHeight="1">
      <c r="A86" s="67">
        <v>74</v>
      </c>
      <c r="B86" s="80" t="s">
        <v>490</v>
      </c>
      <c r="C86" s="70" t="s">
        <v>125</v>
      </c>
      <c r="D86" s="76">
        <v>115</v>
      </c>
      <c r="E86" s="77" t="s">
        <v>249</v>
      </c>
      <c r="F86" s="74">
        <v>71.27</v>
      </c>
      <c r="G86" s="58"/>
      <c r="H86" s="48"/>
      <c r="I86" s="47" t="s">
        <v>39</v>
      </c>
      <c r="J86" s="49">
        <f t="shared" si="2"/>
        <v>1</v>
      </c>
      <c r="K86" s="50" t="s">
        <v>64</v>
      </c>
      <c r="L86" s="50" t="s">
        <v>7</v>
      </c>
      <c r="M86" s="59"/>
      <c r="N86" s="58"/>
      <c r="O86" s="58"/>
      <c r="P86" s="60"/>
      <c r="Q86" s="58"/>
      <c r="R86" s="58"/>
      <c r="S86" s="60"/>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61">
        <f t="shared" si="10"/>
        <v>8196.05</v>
      </c>
      <c r="BB86" s="62">
        <f t="shared" si="3"/>
        <v>8196.05</v>
      </c>
      <c r="BC86" s="57" t="str">
        <f t="shared" si="11"/>
        <v>INR  Eight Thousand One Hundred &amp; Ninety Six  and Paise Five Only</v>
      </c>
      <c r="BD86" s="84"/>
      <c r="HO86" s="16"/>
      <c r="HP86" s="16"/>
      <c r="HQ86" s="16"/>
      <c r="HR86" s="16"/>
      <c r="HS86" s="16"/>
    </row>
    <row r="87" spans="1:227" s="15" customFormat="1" ht="87" customHeight="1">
      <c r="A87" s="67">
        <v>75</v>
      </c>
      <c r="B87" s="80" t="s">
        <v>491</v>
      </c>
      <c r="C87" s="70" t="s">
        <v>126</v>
      </c>
      <c r="D87" s="76">
        <v>83</v>
      </c>
      <c r="E87" s="77" t="s">
        <v>249</v>
      </c>
      <c r="F87" s="74">
        <v>111.99</v>
      </c>
      <c r="G87" s="58"/>
      <c r="H87" s="48"/>
      <c r="I87" s="47" t="s">
        <v>39</v>
      </c>
      <c r="J87" s="49">
        <f t="shared" si="2"/>
        <v>1</v>
      </c>
      <c r="K87" s="50" t="s">
        <v>64</v>
      </c>
      <c r="L87" s="50" t="s">
        <v>7</v>
      </c>
      <c r="M87" s="59"/>
      <c r="N87" s="58"/>
      <c r="O87" s="58"/>
      <c r="P87" s="60"/>
      <c r="Q87" s="58"/>
      <c r="R87" s="58"/>
      <c r="S87" s="60"/>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61">
        <f t="shared" si="10"/>
        <v>9295.17</v>
      </c>
      <c r="BB87" s="62">
        <f t="shared" si="3"/>
        <v>9295.17</v>
      </c>
      <c r="BC87" s="57" t="str">
        <f t="shared" si="11"/>
        <v>INR  Nine Thousand Two Hundred &amp; Ninety Five  and Paise Seventeen Only</v>
      </c>
      <c r="BD87" s="84"/>
      <c r="HO87" s="16"/>
      <c r="HP87" s="16"/>
      <c r="HQ87" s="16"/>
      <c r="HR87" s="16"/>
      <c r="HS87" s="16"/>
    </row>
    <row r="88" spans="1:227" s="15" customFormat="1" ht="87" customHeight="1">
      <c r="A88" s="67">
        <v>76</v>
      </c>
      <c r="B88" s="80" t="s">
        <v>492</v>
      </c>
      <c r="C88" s="70" t="s">
        <v>127</v>
      </c>
      <c r="D88" s="76">
        <v>160</v>
      </c>
      <c r="E88" s="77" t="s">
        <v>249</v>
      </c>
      <c r="F88" s="74">
        <v>109.73</v>
      </c>
      <c r="G88" s="58"/>
      <c r="H88" s="48"/>
      <c r="I88" s="47" t="s">
        <v>39</v>
      </c>
      <c r="J88" s="49">
        <f t="shared" si="2"/>
        <v>1</v>
      </c>
      <c r="K88" s="50" t="s">
        <v>64</v>
      </c>
      <c r="L88" s="50" t="s">
        <v>7</v>
      </c>
      <c r="M88" s="59"/>
      <c r="N88" s="58"/>
      <c r="O88" s="58"/>
      <c r="P88" s="60"/>
      <c r="Q88" s="58"/>
      <c r="R88" s="58"/>
      <c r="S88" s="60"/>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61">
        <f t="shared" si="10"/>
        <v>17556.8</v>
      </c>
      <c r="BB88" s="62">
        <f t="shared" si="3"/>
        <v>17556.8</v>
      </c>
      <c r="BC88" s="57" t="str">
        <f t="shared" si="11"/>
        <v>INR  Seventeen Thousand Five Hundred &amp; Fifty Six  and Paise Eighty Only</v>
      </c>
      <c r="BD88" s="84"/>
      <c r="HO88" s="16"/>
      <c r="HP88" s="16"/>
      <c r="HQ88" s="16"/>
      <c r="HR88" s="16"/>
      <c r="HS88" s="16"/>
    </row>
    <row r="89" spans="1:227" s="15" customFormat="1" ht="409.5">
      <c r="A89" s="67">
        <v>77</v>
      </c>
      <c r="B89" s="80" t="s">
        <v>493</v>
      </c>
      <c r="C89" s="70" t="s">
        <v>128</v>
      </c>
      <c r="D89" s="76">
        <v>43.24</v>
      </c>
      <c r="E89" s="77" t="s">
        <v>459</v>
      </c>
      <c r="F89" s="78">
        <v>2668.5</v>
      </c>
      <c r="G89" s="58"/>
      <c r="H89" s="48"/>
      <c r="I89" s="47" t="s">
        <v>39</v>
      </c>
      <c r="J89" s="49">
        <f t="shared" si="2"/>
        <v>1</v>
      </c>
      <c r="K89" s="50" t="s">
        <v>64</v>
      </c>
      <c r="L89" s="50" t="s">
        <v>7</v>
      </c>
      <c r="M89" s="59"/>
      <c r="N89" s="58"/>
      <c r="O89" s="58"/>
      <c r="P89" s="60"/>
      <c r="Q89" s="58"/>
      <c r="R89" s="58"/>
      <c r="S89" s="60"/>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61">
        <f t="shared" si="10"/>
        <v>115385.94</v>
      </c>
      <c r="BB89" s="62">
        <f t="shared" si="3"/>
        <v>115385.94</v>
      </c>
      <c r="BC89" s="57" t="str">
        <f t="shared" si="11"/>
        <v>INR  One Lakh Fifteen Thousand Three Hundred &amp; Eighty Five  and Paise Ninety Four Only</v>
      </c>
      <c r="BD89" s="84"/>
      <c r="HO89" s="16"/>
      <c r="HP89" s="16"/>
      <c r="HQ89" s="16"/>
      <c r="HR89" s="16"/>
      <c r="HS89" s="16"/>
    </row>
    <row r="90" spans="1:227" s="15" customFormat="1" ht="409.5">
      <c r="A90" s="67">
        <v>78</v>
      </c>
      <c r="B90" s="80" t="s">
        <v>494</v>
      </c>
      <c r="C90" s="70" t="s">
        <v>129</v>
      </c>
      <c r="D90" s="76">
        <v>33.39</v>
      </c>
      <c r="E90" s="77" t="s">
        <v>459</v>
      </c>
      <c r="F90" s="78">
        <v>2684.34</v>
      </c>
      <c r="G90" s="58"/>
      <c r="H90" s="48"/>
      <c r="I90" s="47" t="s">
        <v>39</v>
      </c>
      <c r="J90" s="49">
        <f t="shared" si="2"/>
        <v>1</v>
      </c>
      <c r="K90" s="50" t="s">
        <v>64</v>
      </c>
      <c r="L90" s="50" t="s">
        <v>7</v>
      </c>
      <c r="M90" s="59"/>
      <c r="N90" s="58"/>
      <c r="O90" s="58"/>
      <c r="P90" s="60"/>
      <c r="Q90" s="58"/>
      <c r="R90" s="58"/>
      <c r="S90" s="60"/>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61">
        <f t="shared" si="10"/>
        <v>89630.11</v>
      </c>
      <c r="BB90" s="62">
        <f t="shared" si="3"/>
        <v>89630.11</v>
      </c>
      <c r="BC90" s="57" t="str">
        <f t="shared" si="11"/>
        <v>INR  Eighty Nine Thousand Six Hundred &amp; Thirty  and Paise Eleven Only</v>
      </c>
      <c r="BD90" s="84"/>
      <c r="HO90" s="16"/>
      <c r="HP90" s="16"/>
      <c r="HQ90" s="16"/>
      <c r="HR90" s="16"/>
      <c r="HS90" s="16"/>
    </row>
    <row r="91" spans="1:227" s="15" customFormat="1" ht="200.25" customHeight="1">
      <c r="A91" s="67">
        <v>79</v>
      </c>
      <c r="B91" s="80" t="s">
        <v>495</v>
      </c>
      <c r="C91" s="70" t="s">
        <v>130</v>
      </c>
      <c r="D91" s="76">
        <v>8.19</v>
      </c>
      <c r="E91" s="77" t="s">
        <v>459</v>
      </c>
      <c r="F91" s="78">
        <v>2700.17</v>
      </c>
      <c r="G91" s="58"/>
      <c r="H91" s="48"/>
      <c r="I91" s="47" t="s">
        <v>39</v>
      </c>
      <c r="J91" s="49">
        <f t="shared" si="2"/>
        <v>1</v>
      </c>
      <c r="K91" s="50" t="s">
        <v>64</v>
      </c>
      <c r="L91" s="50" t="s">
        <v>7</v>
      </c>
      <c r="M91" s="59"/>
      <c r="N91" s="58"/>
      <c r="O91" s="58"/>
      <c r="P91" s="60"/>
      <c r="Q91" s="58"/>
      <c r="R91" s="58"/>
      <c r="S91" s="60"/>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61">
        <f t="shared" si="10"/>
        <v>22114.39</v>
      </c>
      <c r="BB91" s="62">
        <f t="shared" si="3"/>
        <v>22114.39</v>
      </c>
      <c r="BC91" s="57" t="str">
        <f t="shared" si="11"/>
        <v>INR  Twenty Two Thousand One Hundred &amp; Fourteen  and Paise Thirty Nine Only</v>
      </c>
      <c r="BD91" s="84"/>
      <c r="HO91" s="16"/>
      <c r="HP91" s="16"/>
      <c r="HQ91" s="16"/>
      <c r="HR91" s="16"/>
      <c r="HS91" s="16"/>
    </row>
    <row r="92" spans="1:227" s="15" customFormat="1" ht="149.25" customHeight="1">
      <c r="A92" s="67">
        <v>80</v>
      </c>
      <c r="B92" s="80" t="s">
        <v>496</v>
      </c>
      <c r="C92" s="70" t="s">
        <v>131</v>
      </c>
      <c r="D92" s="76">
        <v>27.3</v>
      </c>
      <c r="E92" s="77" t="s">
        <v>433</v>
      </c>
      <c r="F92" s="74">
        <v>2919.63</v>
      </c>
      <c r="G92" s="58"/>
      <c r="H92" s="48"/>
      <c r="I92" s="47" t="s">
        <v>39</v>
      </c>
      <c r="J92" s="49">
        <f t="shared" si="2"/>
        <v>1</v>
      </c>
      <c r="K92" s="50" t="s">
        <v>64</v>
      </c>
      <c r="L92" s="50" t="s">
        <v>7</v>
      </c>
      <c r="M92" s="59"/>
      <c r="N92" s="58"/>
      <c r="O92" s="58"/>
      <c r="P92" s="60"/>
      <c r="Q92" s="58"/>
      <c r="R92" s="58"/>
      <c r="S92" s="60"/>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61">
        <f t="shared" si="10"/>
        <v>79705.9</v>
      </c>
      <c r="BB92" s="62">
        <f t="shared" si="3"/>
        <v>79705.9</v>
      </c>
      <c r="BC92" s="57" t="str">
        <f t="shared" si="11"/>
        <v>INR  Seventy Nine Thousand Seven Hundred &amp; Five  and Paise Ninety Only</v>
      </c>
      <c r="BD92" s="84"/>
      <c r="HO92" s="16"/>
      <c r="HP92" s="16"/>
      <c r="HQ92" s="16"/>
      <c r="HR92" s="16"/>
      <c r="HS92" s="16"/>
    </row>
    <row r="93" spans="1:227" s="15" customFormat="1" ht="151.5" customHeight="1">
      <c r="A93" s="67">
        <v>81</v>
      </c>
      <c r="B93" s="80" t="s">
        <v>497</v>
      </c>
      <c r="C93" s="70" t="s">
        <v>132</v>
      </c>
      <c r="D93" s="76">
        <v>22.05</v>
      </c>
      <c r="E93" s="77" t="s">
        <v>433</v>
      </c>
      <c r="F93" s="74">
        <v>2935.46</v>
      </c>
      <c r="G93" s="58"/>
      <c r="H93" s="48"/>
      <c r="I93" s="47" t="s">
        <v>39</v>
      </c>
      <c r="J93" s="49">
        <f t="shared" si="2"/>
        <v>1</v>
      </c>
      <c r="K93" s="50" t="s">
        <v>64</v>
      </c>
      <c r="L93" s="50" t="s">
        <v>7</v>
      </c>
      <c r="M93" s="59"/>
      <c r="N93" s="58"/>
      <c r="O93" s="58"/>
      <c r="P93" s="60"/>
      <c r="Q93" s="58"/>
      <c r="R93" s="58"/>
      <c r="S93" s="60"/>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61">
        <f t="shared" si="10"/>
        <v>64726.89</v>
      </c>
      <c r="BB93" s="62">
        <f t="shared" si="3"/>
        <v>64726.89</v>
      </c>
      <c r="BC93" s="57" t="str">
        <f t="shared" si="11"/>
        <v>INR  Sixty Four Thousand Seven Hundred &amp; Twenty Six  and Paise Eighty Nine Only</v>
      </c>
      <c r="BD93" s="84"/>
      <c r="HO93" s="16"/>
      <c r="HP93" s="16"/>
      <c r="HQ93" s="16"/>
      <c r="HR93" s="16"/>
      <c r="HS93" s="16"/>
    </row>
    <row r="94" spans="1:227" s="15" customFormat="1" ht="151.5" customHeight="1">
      <c r="A94" s="67">
        <v>82</v>
      </c>
      <c r="B94" s="80" t="s">
        <v>498</v>
      </c>
      <c r="C94" s="70" t="s">
        <v>133</v>
      </c>
      <c r="D94" s="76">
        <v>7.875</v>
      </c>
      <c r="E94" s="77" t="s">
        <v>433</v>
      </c>
      <c r="F94" s="74">
        <v>2951.3</v>
      </c>
      <c r="G94" s="58"/>
      <c r="H94" s="48"/>
      <c r="I94" s="47" t="s">
        <v>39</v>
      </c>
      <c r="J94" s="49">
        <f t="shared" si="2"/>
        <v>1</v>
      </c>
      <c r="K94" s="50" t="s">
        <v>64</v>
      </c>
      <c r="L94" s="50" t="s">
        <v>7</v>
      </c>
      <c r="M94" s="59"/>
      <c r="N94" s="58"/>
      <c r="O94" s="58"/>
      <c r="P94" s="60"/>
      <c r="Q94" s="58"/>
      <c r="R94" s="58"/>
      <c r="S94" s="60"/>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61">
        <f t="shared" si="10"/>
        <v>23241.49</v>
      </c>
      <c r="BB94" s="62">
        <f t="shared" si="3"/>
        <v>23241.49</v>
      </c>
      <c r="BC94" s="57" t="str">
        <f t="shared" si="11"/>
        <v>INR  Twenty Three Thousand Two Hundred &amp; Forty One  and Paise Forty Nine Only</v>
      </c>
      <c r="BD94" s="84"/>
      <c r="HO94" s="16"/>
      <c r="HP94" s="16"/>
      <c r="HQ94" s="16"/>
      <c r="HR94" s="16"/>
      <c r="HS94" s="16"/>
    </row>
    <row r="95" spans="1:227" s="15" customFormat="1" ht="151.5" customHeight="1">
      <c r="A95" s="67">
        <v>83</v>
      </c>
      <c r="B95" s="80" t="s">
        <v>499</v>
      </c>
      <c r="C95" s="70" t="s">
        <v>134</v>
      </c>
      <c r="D95" s="76">
        <v>1.575</v>
      </c>
      <c r="E95" s="77" t="s">
        <v>433</v>
      </c>
      <c r="F95" s="74">
        <v>2967.14</v>
      </c>
      <c r="G95" s="58"/>
      <c r="H95" s="48"/>
      <c r="I95" s="47" t="s">
        <v>39</v>
      </c>
      <c r="J95" s="49">
        <f t="shared" si="2"/>
        <v>1</v>
      </c>
      <c r="K95" s="50" t="s">
        <v>64</v>
      </c>
      <c r="L95" s="50" t="s">
        <v>7</v>
      </c>
      <c r="M95" s="59"/>
      <c r="N95" s="58"/>
      <c r="O95" s="58"/>
      <c r="P95" s="60"/>
      <c r="Q95" s="58"/>
      <c r="R95" s="58"/>
      <c r="S95" s="60"/>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61">
        <f t="shared" si="10"/>
        <v>4673.25</v>
      </c>
      <c r="BB95" s="62">
        <f t="shared" si="3"/>
        <v>4673.25</v>
      </c>
      <c r="BC95" s="57" t="str">
        <f t="shared" si="11"/>
        <v>INR  Four Thousand Six Hundred &amp; Seventy Three  and Paise Twenty Five Only</v>
      </c>
      <c r="BD95" s="84"/>
      <c r="HO95" s="16"/>
      <c r="HP95" s="16"/>
      <c r="HQ95" s="16"/>
      <c r="HR95" s="16"/>
      <c r="HS95" s="16"/>
    </row>
    <row r="96" spans="1:227" s="15" customFormat="1" ht="149.25" customHeight="1">
      <c r="A96" s="67">
        <v>84</v>
      </c>
      <c r="B96" s="80" t="s">
        <v>500</v>
      </c>
      <c r="C96" s="70" t="s">
        <v>135</v>
      </c>
      <c r="D96" s="76">
        <v>84.4</v>
      </c>
      <c r="E96" s="77" t="s">
        <v>248</v>
      </c>
      <c r="F96" s="74">
        <v>504.52</v>
      </c>
      <c r="G96" s="58"/>
      <c r="H96" s="48"/>
      <c r="I96" s="47" t="s">
        <v>39</v>
      </c>
      <c r="J96" s="49">
        <f t="shared" si="2"/>
        <v>1</v>
      </c>
      <c r="K96" s="50" t="s">
        <v>64</v>
      </c>
      <c r="L96" s="50" t="s">
        <v>7</v>
      </c>
      <c r="M96" s="59"/>
      <c r="N96" s="58"/>
      <c r="O96" s="58"/>
      <c r="P96" s="60"/>
      <c r="Q96" s="58"/>
      <c r="R96" s="58"/>
      <c r="S96" s="60"/>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61">
        <f t="shared" si="10"/>
        <v>42581.49</v>
      </c>
      <c r="BB96" s="62">
        <f t="shared" si="3"/>
        <v>42581.49</v>
      </c>
      <c r="BC96" s="57" t="str">
        <f t="shared" si="11"/>
        <v>INR  Forty Two Thousand Five Hundred &amp; Eighty One  and Paise Forty Nine Only</v>
      </c>
      <c r="BD96" s="84"/>
      <c r="HO96" s="16"/>
      <c r="HP96" s="16"/>
      <c r="HQ96" s="16"/>
      <c r="HR96" s="16"/>
      <c r="HS96" s="16"/>
    </row>
    <row r="97" spans="1:227" s="15" customFormat="1" ht="147.75" customHeight="1">
      <c r="A97" s="67">
        <v>85</v>
      </c>
      <c r="B97" s="80" t="s">
        <v>501</v>
      </c>
      <c r="C97" s="70" t="s">
        <v>136</v>
      </c>
      <c r="D97" s="76">
        <v>69.3</v>
      </c>
      <c r="E97" s="77" t="s">
        <v>248</v>
      </c>
      <c r="F97" s="74">
        <v>504.52</v>
      </c>
      <c r="G97" s="58"/>
      <c r="H97" s="48"/>
      <c r="I97" s="47" t="s">
        <v>39</v>
      </c>
      <c r="J97" s="49">
        <f t="shared" si="2"/>
        <v>1</v>
      </c>
      <c r="K97" s="50" t="s">
        <v>64</v>
      </c>
      <c r="L97" s="50" t="s">
        <v>7</v>
      </c>
      <c r="M97" s="59"/>
      <c r="N97" s="58"/>
      <c r="O97" s="58"/>
      <c r="P97" s="60"/>
      <c r="Q97" s="58"/>
      <c r="R97" s="58"/>
      <c r="S97" s="60"/>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61">
        <f t="shared" si="10"/>
        <v>34963.24</v>
      </c>
      <c r="BB97" s="62">
        <f t="shared" si="3"/>
        <v>34963.24</v>
      </c>
      <c r="BC97" s="57" t="str">
        <f t="shared" si="11"/>
        <v>INR  Thirty Four Thousand Nine Hundred &amp; Sixty Three  and Paise Twenty Four Only</v>
      </c>
      <c r="BD97" s="84"/>
      <c r="HO97" s="16"/>
      <c r="HP97" s="16"/>
      <c r="HQ97" s="16"/>
      <c r="HR97" s="16"/>
      <c r="HS97" s="16"/>
    </row>
    <row r="98" spans="1:227" s="15" customFormat="1" ht="147.75" customHeight="1">
      <c r="A98" s="67">
        <v>86</v>
      </c>
      <c r="B98" s="80" t="s">
        <v>502</v>
      </c>
      <c r="C98" s="70" t="s">
        <v>137</v>
      </c>
      <c r="D98" s="76">
        <v>24.75</v>
      </c>
      <c r="E98" s="77" t="s">
        <v>248</v>
      </c>
      <c r="F98" s="74">
        <v>504.52</v>
      </c>
      <c r="G98" s="58"/>
      <c r="H98" s="48"/>
      <c r="I98" s="47" t="s">
        <v>39</v>
      </c>
      <c r="J98" s="49">
        <f>IF(I98="Less(-)",-1,1)</f>
        <v>1</v>
      </c>
      <c r="K98" s="50" t="s">
        <v>64</v>
      </c>
      <c r="L98" s="50" t="s">
        <v>7</v>
      </c>
      <c r="M98" s="59"/>
      <c r="N98" s="58"/>
      <c r="O98" s="58"/>
      <c r="P98" s="60"/>
      <c r="Q98" s="58"/>
      <c r="R98" s="58"/>
      <c r="S98" s="60"/>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61">
        <f>total_amount_ba($B$2,$D$2,D98,F98,J98,K98,M98)</f>
        <v>12486.87</v>
      </c>
      <c r="BB98" s="62">
        <f>BA98+SUM(N98:AZ98)</f>
        <v>12486.87</v>
      </c>
      <c r="BC98" s="57" t="str">
        <f>SpellNumber(L98,BB98)</f>
        <v>INR  Twelve Thousand Four Hundred &amp; Eighty Six  and Paise Eighty Seven Only</v>
      </c>
      <c r="BD98" s="84"/>
      <c r="HO98" s="16"/>
      <c r="HP98" s="16"/>
      <c r="HQ98" s="16"/>
      <c r="HR98" s="16"/>
      <c r="HS98" s="16"/>
    </row>
    <row r="99" spans="1:227" s="15" customFormat="1" ht="147.75" customHeight="1">
      <c r="A99" s="67">
        <v>87</v>
      </c>
      <c r="B99" s="80" t="s">
        <v>503</v>
      </c>
      <c r="C99" s="70" t="s">
        <v>138</v>
      </c>
      <c r="D99" s="76">
        <v>4.95</v>
      </c>
      <c r="E99" s="77" t="s">
        <v>248</v>
      </c>
      <c r="F99" s="74">
        <v>504.52</v>
      </c>
      <c r="G99" s="58"/>
      <c r="H99" s="48"/>
      <c r="I99" s="47" t="s">
        <v>39</v>
      </c>
      <c r="J99" s="49">
        <f t="shared" si="2"/>
        <v>1</v>
      </c>
      <c r="K99" s="50" t="s">
        <v>64</v>
      </c>
      <c r="L99" s="50" t="s">
        <v>7</v>
      </c>
      <c r="M99" s="59"/>
      <c r="N99" s="58"/>
      <c r="O99" s="58"/>
      <c r="P99" s="60"/>
      <c r="Q99" s="58"/>
      <c r="R99" s="58"/>
      <c r="S99" s="60"/>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61">
        <f t="shared" si="10"/>
        <v>2497.37</v>
      </c>
      <c r="BB99" s="62">
        <f t="shared" si="3"/>
        <v>2497.37</v>
      </c>
      <c r="BC99" s="57" t="str">
        <f t="shared" si="11"/>
        <v>INR  Two Thousand Four Hundred &amp; Ninety Seven  and Paise Thirty Seven Only</v>
      </c>
      <c r="BD99" s="84"/>
      <c r="HO99" s="16"/>
      <c r="HP99" s="16"/>
      <c r="HQ99" s="16"/>
      <c r="HR99" s="16"/>
      <c r="HS99" s="16"/>
    </row>
    <row r="100" spans="1:227" s="15" customFormat="1" ht="45" customHeight="1">
      <c r="A100" s="67">
        <v>88</v>
      </c>
      <c r="B100" s="80" t="s">
        <v>246</v>
      </c>
      <c r="C100" s="70" t="s">
        <v>139</v>
      </c>
      <c r="D100" s="76">
        <v>4726.073</v>
      </c>
      <c r="E100" s="77" t="s">
        <v>459</v>
      </c>
      <c r="F100" s="74">
        <v>23.76</v>
      </c>
      <c r="G100" s="58"/>
      <c r="H100" s="48"/>
      <c r="I100" s="47" t="s">
        <v>39</v>
      </c>
      <c r="J100" s="49">
        <f t="shared" si="2"/>
        <v>1</v>
      </c>
      <c r="K100" s="50" t="s">
        <v>64</v>
      </c>
      <c r="L100" s="50" t="s">
        <v>7</v>
      </c>
      <c r="M100" s="59"/>
      <c r="N100" s="58"/>
      <c r="O100" s="58"/>
      <c r="P100" s="60"/>
      <c r="Q100" s="58"/>
      <c r="R100" s="58"/>
      <c r="S100" s="60"/>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61">
        <f t="shared" si="10"/>
        <v>112291.49</v>
      </c>
      <c r="BB100" s="62">
        <f t="shared" si="3"/>
        <v>112291.49</v>
      </c>
      <c r="BC100" s="57" t="str">
        <f t="shared" si="11"/>
        <v>INR  One Lakh Twelve Thousand Two Hundred &amp; Ninety One  and Paise Forty Nine Only</v>
      </c>
      <c r="BD100" s="84"/>
      <c r="HO100" s="16"/>
      <c r="HP100" s="16"/>
      <c r="HQ100" s="16"/>
      <c r="HR100" s="16"/>
      <c r="HS100" s="16"/>
    </row>
    <row r="101" spans="1:227" s="15" customFormat="1" ht="409.5">
      <c r="A101" s="67">
        <v>89</v>
      </c>
      <c r="B101" s="80" t="s">
        <v>504</v>
      </c>
      <c r="C101" s="70" t="s">
        <v>140</v>
      </c>
      <c r="D101" s="76">
        <v>942.41</v>
      </c>
      <c r="E101" s="77" t="s">
        <v>459</v>
      </c>
      <c r="F101" s="78">
        <v>175.34</v>
      </c>
      <c r="G101" s="58"/>
      <c r="H101" s="48"/>
      <c r="I101" s="47" t="s">
        <v>39</v>
      </c>
      <c r="J101" s="49">
        <f t="shared" si="2"/>
        <v>1</v>
      </c>
      <c r="K101" s="50" t="s">
        <v>64</v>
      </c>
      <c r="L101" s="50" t="s">
        <v>7</v>
      </c>
      <c r="M101" s="59"/>
      <c r="N101" s="58"/>
      <c r="O101" s="58"/>
      <c r="P101" s="60"/>
      <c r="Q101" s="58"/>
      <c r="R101" s="58"/>
      <c r="S101" s="60"/>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61">
        <f t="shared" si="10"/>
        <v>165242.17</v>
      </c>
      <c r="BB101" s="62">
        <f t="shared" si="3"/>
        <v>165242.17</v>
      </c>
      <c r="BC101" s="57" t="str">
        <f t="shared" si="11"/>
        <v>INR  One Lakh Sixty Five Thousand Two Hundred &amp; Forty Two  and Paise Seventeen Only</v>
      </c>
      <c r="BD101" s="84"/>
      <c r="HO101" s="16"/>
      <c r="HP101" s="16"/>
      <c r="HQ101" s="16"/>
      <c r="HR101" s="16"/>
      <c r="HS101" s="16"/>
    </row>
    <row r="102" spans="1:227" s="15" customFormat="1" ht="152.25" customHeight="1">
      <c r="A102" s="67">
        <v>90</v>
      </c>
      <c r="B102" s="80" t="s">
        <v>505</v>
      </c>
      <c r="C102" s="70" t="s">
        <v>141</v>
      </c>
      <c r="D102" s="76">
        <v>485.765</v>
      </c>
      <c r="E102" s="77" t="s">
        <v>459</v>
      </c>
      <c r="F102" s="78">
        <v>179.86</v>
      </c>
      <c r="G102" s="58"/>
      <c r="H102" s="48"/>
      <c r="I102" s="47" t="s">
        <v>39</v>
      </c>
      <c r="J102" s="49">
        <f>IF(I102="Less(-)",-1,1)</f>
        <v>1</v>
      </c>
      <c r="K102" s="50" t="s">
        <v>64</v>
      </c>
      <c r="L102" s="50" t="s">
        <v>7</v>
      </c>
      <c r="M102" s="59"/>
      <c r="N102" s="58"/>
      <c r="O102" s="58"/>
      <c r="P102" s="60"/>
      <c r="Q102" s="58"/>
      <c r="R102" s="58"/>
      <c r="S102" s="60"/>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61">
        <f>total_amount_ba($B$2,$D$2,D102,F102,J102,K102,M102)</f>
        <v>87369.69</v>
      </c>
      <c r="BB102" s="62">
        <f>BA102+SUM(N102:AZ102)</f>
        <v>87369.69</v>
      </c>
      <c r="BC102" s="57" t="str">
        <f>SpellNumber(L102,BB102)</f>
        <v>INR  Eighty Seven Thousand Three Hundred &amp; Sixty Nine  and Paise Sixty Nine Only</v>
      </c>
      <c r="BD102" s="84"/>
      <c r="HO102" s="16"/>
      <c r="HP102" s="16"/>
      <c r="HQ102" s="16"/>
      <c r="HR102" s="16"/>
      <c r="HS102" s="16"/>
    </row>
    <row r="103" spans="1:227" s="15" customFormat="1" ht="152.25" customHeight="1">
      <c r="A103" s="67">
        <v>91</v>
      </c>
      <c r="B103" s="80" t="s">
        <v>506</v>
      </c>
      <c r="C103" s="70" t="s">
        <v>142</v>
      </c>
      <c r="D103" s="76">
        <v>427.825</v>
      </c>
      <c r="E103" s="77" t="s">
        <v>459</v>
      </c>
      <c r="F103" s="78">
        <v>184.39</v>
      </c>
      <c r="G103" s="58"/>
      <c r="H103" s="48"/>
      <c r="I103" s="47" t="s">
        <v>39</v>
      </c>
      <c r="J103" s="49">
        <f t="shared" si="2"/>
        <v>1</v>
      </c>
      <c r="K103" s="50" t="s">
        <v>64</v>
      </c>
      <c r="L103" s="50" t="s">
        <v>7</v>
      </c>
      <c r="M103" s="59"/>
      <c r="N103" s="58"/>
      <c r="O103" s="58"/>
      <c r="P103" s="60"/>
      <c r="Q103" s="58"/>
      <c r="R103" s="58"/>
      <c r="S103" s="60"/>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61">
        <f t="shared" si="10"/>
        <v>78886.65</v>
      </c>
      <c r="BB103" s="62">
        <f t="shared" si="3"/>
        <v>78886.65</v>
      </c>
      <c r="BC103" s="57" t="str">
        <f t="shared" si="11"/>
        <v>INR  Seventy Eight Thousand Eight Hundred &amp; Eighty Six  and Paise Sixty Five Only</v>
      </c>
      <c r="BD103" s="84"/>
      <c r="HO103" s="16"/>
      <c r="HP103" s="16"/>
      <c r="HQ103" s="16"/>
      <c r="HR103" s="16"/>
      <c r="HS103" s="16"/>
    </row>
    <row r="104" spans="1:227" s="15" customFormat="1" ht="152.25" customHeight="1">
      <c r="A104" s="67">
        <v>92</v>
      </c>
      <c r="B104" s="80" t="s">
        <v>507</v>
      </c>
      <c r="C104" s="70" t="s">
        <v>143</v>
      </c>
      <c r="D104" s="76">
        <v>117.353</v>
      </c>
      <c r="E104" s="77" t="s">
        <v>459</v>
      </c>
      <c r="F104" s="78">
        <v>188.91</v>
      </c>
      <c r="G104" s="58"/>
      <c r="H104" s="48"/>
      <c r="I104" s="47" t="s">
        <v>39</v>
      </c>
      <c r="J104" s="49">
        <f t="shared" si="2"/>
        <v>1</v>
      </c>
      <c r="K104" s="50" t="s">
        <v>64</v>
      </c>
      <c r="L104" s="50" t="s">
        <v>7</v>
      </c>
      <c r="M104" s="59"/>
      <c r="N104" s="58"/>
      <c r="O104" s="58"/>
      <c r="P104" s="60"/>
      <c r="Q104" s="58"/>
      <c r="R104" s="58"/>
      <c r="S104" s="60"/>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61">
        <f t="shared" si="10"/>
        <v>22169.16</v>
      </c>
      <c r="BB104" s="62">
        <f t="shared" si="3"/>
        <v>22169.16</v>
      </c>
      <c r="BC104" s="57" t="str">
        <f t="shared" si="11"/>
        <v>INR  Twenty Two Thousand One Hundred &amp; Sixty Nine  and Paise Sixteen Only</v>
      </c>
      <c r="BD104" s="84"/>
      <c r="HO104" s="16"/>
      <c r="HP104" s="16"/>
      <c r="HQ104" s="16"/>
      <c r="HR104" s="16"/>
      <c r="HS104" s="16"/>
    </row>
    <row r="105" spans="1:227" s="15" customFormat="1" ht="409.5">
      <c r="A105" s="67">
        <v>93</v>
      </c>
      <c r="B105" s="80" t="s">
        <v>508</v>
      </c>
      <c r="C105" s="70" t="s">
        <v>144</v>
      </c>
      <c r="D105" s="76">
        <v>3434.24</v>
      </c>
      <c r="E105" s="77" t="s">
        <v>459</v>
      </c>
      <c r="F105" s="78">
        <v>153.84</v>
      </c>
      <c r="G105" s="58"/>
      <c r="H105" s="48"/>
      <c r="I105" s="47" t="s">
        <v>39</v>
      </c>
      <c r="J105" s="49">
        <f t="shared" si="2"/>
        <v>1</v>
      </c>
      <c r="K105" s="50" t="s">
        <v>64</v>
      </c>
      <c r="L105" s="50" t="s">
        <v>7</v>
      </c>
      <c r="M105" s="59"/>
      <c r="N105" s="58"/>
      <c r="O105" s="58"/>
      <c r="P105" s="60"/>
      <c r="Q105" s="58"/>
      <c r="R105" s="58"/>
      <c r="S105" s="60"/>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61">
        <f t="shared" si="10"/>
        <v>528323.48</v>
      </c>
      <c r="BB105" s="62">
        <f t="shared" si="3"/>
        <v>528323.48</v>
      </c>
      <c r="BC105" s="57" t="str">
        <f t="shared" si="11"/>
        <v>INR  Five Lakh Twenty Eight Thousand Three Hundred &amp; Twenty Three  and Paise Forty Eight Only</v>
      </c>
      <c r="BD105" s="84"/>
      <c r="HO105" s="16"/>
      <c r="HP105" s="16"/>
      <c r="HQ105" s="16"/>
      <c r="HR105" s="16"/>
      <c r="HS105" s="16"/>
    </row>
    <row r="106" spans="1:227" s="15" customFormat="1" ht="159" customHeight="1">
      <c r="A106" s="67">
        <v>94</v>
      </c>
      <c r="B106" s="80" t="s">
        <v>509</v>
      </c>
      <c r="C106" s="70" t="s">
        <v>145</v>
      </c>
      <c r="D106" s="76">
        <v>1360.926</v>
      </c>
      <c r="E106" s="77" t="s">
        <v>459</v>
      </c>
      <c r="F106" s="78">
        <v>158.37</v>
      </c>
      <c r="G106" s="58"/>
      <c r="H106" s="48"/>
      <c r="I106" s="47" t="s">
        <v>39</v>
      </c>
      <c r="J106" s="49">
        <f>IF(I106="Less(-)",-1,1)</f>
        <v>1</v>
      </c>
      <c r="K106" s="50" t="s">
        <v>64</v>
      </c>
      <c r="L106" s="50" t="s">
        <v>7</v>
      </c>
      <c r="M106" s="59"/>
      <c r="N106" s="58"/>
      <c r="O106" s="58"/>
      <c r="P106" s="60"/>
      <c r="Q106" s="58"/>
      <c r="R106" s="58"/>
      <c r="S106" s="60"/>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61">
        <f>total_amount_ba($B$2,$D$2,D106,F106,J106,K106,M106)</f>
        <v>215529.85</v>
      </c>
      <c r="BB106" s="62">
        <f>BA106+SUM(N106:AZ106)</f>
        <v>215529.85</v>
      </c>
      <c r="BC106" s="57" t="str">
        <f>SpellNumber(L106,BB106)</f>
        <v>INR  Two Lakh Fifteen Thousand Five Hundred &amp; Twenty Nine  and Paise Eighty Five Only</v>
      </c>
      <c r="BD106" s="84"/>
      <c r="HO106" s="16"/>
      <c r="HP106" s="16"/>
      <c r="HQ106" s="16"/>
      <c r="HR106" s="16"/>
      <c r="HS106" s="16"/>
    </row>
    <row r="107" spans="1:227" s="15" customFormat="1" ht="159" customHeight="1">
      <c r="A107" s="67">
        <v>95</v>
      </c>
      <c r="B107" s="80" t="s">
        <v>510</v>
      </c>
      <c r="C107" s="70" t="s">
        <v>146</v>
      </c>
      <c r="D107" s="76">
        <v>338.918</v>
      </c>
      <c r="E107" s="77" t="s">
        <v>459</v>
      </c>
      <c r="F107" s="78">
        <v>162.89</v>
      </c>
      <c r="G107" s="58"/>
      <c r="H107" s="48"/>
      <c r="I107" s="47" t="s">
        <v>39</v>
      </c>
      <c r="J107" s="49">
        <f>IF(I107="Less(-)",-1,1)</f>
        <v>1</v>
      </c>
      <c r="K107" s="50" t="s">
        <v>64</v>
      </c>
      <c r="L107" s="50" t="s">
        <v>7</v>
      </c>
      <c r="M107" s="59"/>
      <c r="N107" s="58"/>
      <c r="O107" s="58"/>
      <c r="P107" s="60"/>
      <c r="Q107" s="58"/>
      <c r="R107" s="58"/>
      <c r="S107" s="60"/>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61">
        <f>total_amount_ba($B$2,$D$2,D107,F107,J107,K107,M107)</f>
        <v>55206.35</v>
      </c>
      <c r="BB107" s="62">
        <f>BA107+SUM(N107:AZ107)</f>
        <v>55206.35</v>
      </c>
      <c r="BC107" s="57" t="str">
        <f>SpellNumber(L107,BB107)</f>
        <v>INR  Fifty Five Thousand Two Hundred &amp; Six  and Paise Thirty Five Only</v>
      </c>
      <c r="BD107" s="84"/>
      <c r="HO107" s="16"/>
      <c r="HP107" s="16"/>
      <c r="HQ107" s="16"/>
      <c r="HR107" s="16"/>
      <c r="HS107" s="16"/>
    </row>
    <row r="108" spans="1:227" s="15" customFormat="1" ht="159" customHeight="1">
      <c r="A108" s="67">
        <v>96</v>
      </c>
      <c r="B108" s="80" t="s">
        <v>511</v>
      </c>
      <c r="C108" s="70" t="s">
        <v>147</v>
      </c>
      <c r="D108" s="76">
        <v>41.553</v>
      </c>
      <c r="E108" s="77" t="s">
        <v>459</v>
      </c>
      <c r="F108" s="78">
        <v>167.42</v>
      </c>
      <c r="G108" s="58"/>
      <c r="H108" s="48"/>
      <c r="I108" s="47" t="s">
        <v>39</v>
      </c>
      <c r="J108" s="49">
        <f>IF(I108="Less(-)",-1,1)</f>
        <v>1</v>
      </c>
      <c r="K108" s="50" t="s">
        <v>64</v>
      </c>
      <c r="L108" s="50" t="s">
        <v>7</v>
      </c>
      <c r="M108" s="59"/>
      <c r="N108" s="58"/>
      <c r="O108" s="58"/>
      <c r="P108" s="60"/>
      <c r="Q108" s="58"/>
      <c r="R108" s="58"/>
      <c r="S108" s="60"/>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61">
        <f t="shared" si="10"/>
        <v>6956.8</v>
      </c>
      <c r="BB108" s="62">
        <f>BA108+SUM(N108:AZ108)</f>
        <v>6956.8</v>
      </c>
      <c r="BC108" s="57" t="str">
        <f>SpellNumber(L108,BB108)</f>
        <v>INR  Six Thousand Nine Hundred &amp; Fifty Six  and Paise Eighty Only</v>
      </c>
      <c r="BD108" s="84"/>
      <c r="HO108" s="16"/>
      <c r="HP108" s="16"/>
      <c r="HQ108" s="16"/>
      <c r="HR108" s="16"/>
      <c r="HS108" s="16"/>
    </row>
    <row r="109" spans="1:227" s="15" customFormat="1" ht="409.5">
      <c r="A109" s="67">
        <v>97</v>
      </c>
      <c r="B109" s="80" t="s">
        <v>512</v>
      </c>
      <c r="C109" s="70" t="s">
        <v>148</v>
      </c>
      <c r="D109" s="76">
        <v>471.655</v>
      </c>
      <c r="E109" s="77" t="s">
        <v>459</v>
      </c>
      <c r="F109" s="78">
        <v>139.14</v>
      </c>
      <c r="G109" s="58"/>
      <c r="H109" s="48"/>
      <c r="I109" s="47" t="s">
        <v>39</v>
      </c>
      <c r="J109" s="49">
        <f t="shared" si="2"/>
        <v>1</v>
      </c>
      <c r="K109" s="50" t="s">
        <v>64</v>
      </c>
      <c r="L109" s="50" t="s">
        <v>7</v>
      </c>
      <c r="M109" s="59"/>
      <c r="N109" s="58"/>
      <c r="O109" s="58"/>
      <c r="P109" s="60"/>
      <c r="Q109" s="58"/>
      <c r="R109" s="58"/>
      <c r="S109" s="60"/>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61">
        <f t="shared" si="10"/>
        <v>65626.08</v>
      </c>
      <c r="BB109" s="62">
        <f t="shared" si="3"/>
        <v>65626.08</v>
      </c>
      <c r="BC109" s="57" t="str">
        <f t="shared" si="11"/>
        <v>INR  Sixty Five Thousand Six Hundred &amp; Twenty Six  and Paise Eight Only</v>
      </c>
      <c r="BD109" s="84"/>
      <c r="HO109" s="16"/>
      <c r="HP109" s="16"/>
      <c r="HQ109" s="16"/>
      <c r="HR109" s="16"/>
      <c r="HS109" s="16"/>
    </row>
    <row r="110" spans="1:227" s="15" customFormat="1" ht="409.5">
      <c r="A110" s="67">
        <v>98</v>
      </c>
      <c r="B110" s="80" t="s">
        <v>513</v>
      </c>
      <c r="C110" s="70" t="s">
        <v>149</v>
      </c>
      <c r="D110" s="76">
        <v>389.683</v>
      </c>
      <c r="E110" s="77" t="s">
        <v>459</v>
      </c>
      <c r="F110" s="78">
        <v>143.66</v>
      </c>
      <c r="G110" s="58"/>
      <c r="H110" s="48"/>
      <c r="I110" s="47" t="s">
        <v>39</v>
      </c>
      <c r="J110" s="49">
        <f t="shared" si="2"/>
        <v>1</v>
      </c>
      <c r="K110" s="50" t="s">
        <v>64</v>
      </c>
      <c r="L110" s="50" t="s">
        <v>7</v>
      </c>
      <c r="M110" s="59"/>
      <c r="N110" s="58"/>
      <c r="O110" s="58"/>
      <c r="P110" s="60"/>
      <c r="Q110" s="58"/>
      <c r="R110" s="58"/>
      <c r="S110" s="60"/>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61">
        <f t="shared" si="10"/>
        <v>55981.86</v>
      </c>
      <c r="BB110" s="62">
        <f t="shared" si="3"/>
        <v>55981.86</v>
      </c>
      <c r="BC110" s="57" t="str">
        <f t="shared" si="11"/>
        <v>INR  Fifty Five Thousand Nine Hundred &amp; Eighty One  and Paise Eighty Six Only</v>
      </c>
      <c r="BD110" s="84"/>
      <c r="HO110" s="16"/>
      <c r="HP110" s="16"/>
      <c r="HQ110" s="16"/>
      <c r="HR110" s="16"/>
      <c r="HS110" s="16"/>
    </row>
    <row r="111" spans="1:227" s="15" customFormat="1" ht="409.5">
      <c r="A111" s="67">
        <v>99</v>
      </c>
      <c r="B111" s="80" t="s">
        <v>514</v>
      </c>
      <c r="C111" s="70" t="s">
        <v>150</v>
      </c>
      <c r="D111" s="76">
        <v>110.213</v>
      </c>
      <c r="E111" s="77" t="s">
        <v>459</v>
      </c>
      <c r="F111" s="78">
        <v>148.19</v>
      </c>
      <c r="G111" s="58"/>
      <c r="H111" s="48"/>
      <c r="I111" s="47" t="s">
        <v>39</v>
      </c>
      <c r="J111" s="49">
        <f t="shared" si="2"/>
        <v>1</v>
      </c>
      <c r="K111" s="50" t="s">
        <v>64</v>
      </c>
      <c r="L111" s="50" t="s">
        <v>7</v>
      </c>
      <c r="M111" s="59"/>
      <c r="N111" s="58"/>
      <c r="O111" s="58"/>
      <c r="P111" s="60"/>
      <c r="Q111" s="58"/>
      <c r="R111" s="58"/>
      <c r="S111" s="60"/>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61">
        <f t="shared" si="10"/>
        <v>16332.46</v>
      </c>
      <c r="BB111" s="62">
        <f t="shared" si="3"/>
        <v>16332.46</v>
      </c>
      <c r="BC111" s="57" t="str">
        <f t="shared" si="11"/>
        <v>INR  Sixteen Thousand Three Hundred &amp; Thirty Two  and Paise Forty Six Only</v>
      </c>
      <c r="BD111" s="84"/>
      <c r="HO111" s="16"/>
      <c r="HP111" s="16"/>
      <c r="HQ111" s="16"/>
      <c r="HR111" s="16"/>
      <c r="HS111" s="16"/>
    </row>
    <row r="112" spans="1:227" s="15" customFormat="1" ht="409.5">
      <c r="A112" s="67">
        <v>100</v>
      </c>
      <c r="B112" s="80" t="s">
        <v>515</v>
      </c>
      <c r="C112" s="70" t="s">
        <v>151</v>
      </c>
      <c r="D112" s="76">
        <v>14.355</v>
      </c>
      <c r="E112" s="77" t="s">
        <v>459</v>
      </c>
      <c r="F112" s="78">
        <v>152.71</v>
      </c>
      <c r="G112" s="58"/>
      <c r="H112" s="48"/>
      <c r="I112" s="47" t="s">
        <v>39</v>
      </c>
      <c r="J112" s="49">
        <f>IF(I112="Less(-)",-1,1)</f>
        <v>1</v>
      </c>
      <c r="K112" s="50" t="s">
        <v>64</v>
      </c>
      <c r="L112" s="50" t="s">
        <v>7</v>
      </c>
      <c r="M112" s="59"/>
      <c r="N112" s="58"/>
      <c r="O112" s="58"/>
      <c r="P112" s="60"/>
      <c r="Q112" s="58"/>
      <c r="R112" s="58"/>
      <c r="S112" s="60"/>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61">
        <f>total_amount_ba($B$2,$D$2,D112,F112,J112,K112,M112)</f>
        <v>2192.15</v>
      </c>
      <c r="BB112" s="62">
        <f>BA112+SUM(N112:AZ112)</f>
        <v>2192.15</v>
      </c>
      <c r="BC112" s="57" t="str">
        <f>SpellNumber(L112,BB112)</f>
        <v>INR  Two Thousand One Hundred &amp; Ninety Two  and Paise Fifteen Only</v>
      </c>
      <c r="BD112" s="84"/>
      <c r="HO112" s="16"/>
      <c r="HP112" s="16"/>
      <c r="HQ112" s="16"/>
      <c r="HR112" s="16"/>
      <c r="HS112" s="16"/>
    </row>
    <row r="113" spans="1:227" s="15" customFormat="1" ht="53.25" customHeight="1">
      <c r="A113" s="67">
        <v>101</v>
      </c>
      <c r="B113" s="80" t="s">
        <v>516</v>
      </c>
      <c r="C113" s="70" t="s">
        <v>152</v>
      </c>
      <c r="D113" s="76">
        <v>309.003</v>
      </c>
      <c r="E113" s="77" t="s">
        <v>459</v>
      </c>
      <c r="F113" s="74">
        <v>38.46</v>
      </c>
      <c r="G113" s="58"/>
      <c r="H113" s="48"/>
      <c r="I113" s="47" t="s">
        <v>39</v>
      </c>
      <c r="J113" s="49">
        <f t="shared" si="2"/>
        <v>1</v>
      </c>
      <c r="K113" s="50" t="s">
        <v>64</v>
      </c>
      <c r="L113" s="50" t="s">
        <v>7</v>
      </c>
      <c r="M113" s="59"/>
      <c r="N113" s="58"/>
      <c r="O113" s="58"/>
      <c r="P113" s="60"/>
      <c r="Q113" s="58"/>
      <c r="R113" s="58"/>
      <c r="S113" s="60"/>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61">
        <f t="shared" si="10"/>
        <v>11884.26</v>
      </c>
      <c r="BB113" s="62">
        <f t="shared" si="3"/>
        <v>11884.26</v>
      </c>
      <c r="BC113" s="57" t="str">
        <f t="shared" si="11"/>
        <v>INR  Eleven Thousand Eight Hundred &amp; Eighty Four  and Paise Twenty Six Only</v>
      </c>
      <c r="BD113" s="84"/>
      <c r="HO113" s="16"/>
      <c r="HP113" s="16"/>
      <c r="HQ113" s="16"/>
      <c r="HR113" s="16"/>
      <c r="HS113" s="16"/>
    </row>
    <row r="114" spans="1:227" s="15" customFormat="1" ht="68.25" customHeight="1">
      <c r="A114" s="67">
        <v>102</v>
      </c>
      <c r="B114" s="80" t="s">
        <v>517</v>
      </c>
      <c r="C114" s="70" t="s">
        <v>153</v>
      </c>
      <c r="D114" s="76">
        <v>2189.872</v>
      </c>
      <c r="E114" s="77" t="s">
        <v>459</v>
      </c>
      <c r="F114" s="74">
        <v>22.64</v>
      </c>
      <c r="G114" s="58"/>
      <c r="H114" s="48"/>
      <c r="I114" s="47" t="s">
        <v>39</v>
      </c>
      <c r="J114" s="49">
        <f>IF(I114="Less(-)",-1,1)</f>
        <v>1</v>
      </c>
      <c r="K114" s="50" t="s">
        <v>64</v>
      </c>
      <c r="L114" s="50" t="s">
        <v>7</v>
      </c>
      <c r="M114" s="59"/>
      <c r="N114" s="58"/>
      <c r="O114" s="58"/>
      <c r="P114" s="60"/>
      <c r="Q114" s="58"/>
      <c r="R114" s="58"/>
      <c r="S114" s="60"/>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61">
        <f t="shared" si="10"/>
        <v>49578.7</v>
      </c>
      <c r="BB114" s="62">
        <f>BA114+SUM(N114:AZ114)</f>
        <v>49578.7</v>
      </c>
      <c r="BC114" s="57" t="str">
        <f>SpellNumber(L114,BB114)</f>
        <v>INR  Forty Nine Thousand Five Hundred &amp; Seventy Eight  and Paise Seventy Only</v>
      </c>
      <c r="BD114" s="84"/>
      <c r="HO114" s="16"/>
      <c r="HP114" s="16"/>
      <c r="HQ114" s="16"/>
      <c r="HR114" s="16"/>
      <c r="HS114" s="16"/>
    </row>
    <row r="115" spans="1:227" s="15" customFormat="1" ht="82.5" customHeight="1">
      <c r="A115" s="67">
        <v>103</v>
      </c>
      <c r="B115" s="80" t="s">
        <v>518</v>
      </c>
      <c r="C115" s="70" t="s">
        <v>154</v>
      </c>
      <c r="D115" s="76">
        <v>2189.872</v>
      </c>
      <c r="E115" s="77" t="s">
        <v>459</v>
      </c>
      <c r="F115" s="74">
        <v>23.14</v>
      </c>
      <c r="G115" s="58"/>
      <c r="H115" s="48"/>
      <c r="I115" s="47" t="s">
        <v>39</v>
      </c>
      <c r="J115" s="49">
        <f t="shared" si="2"/>
        <v>1</v>
      </c>
      <c r="K115" s="50" t="s">
        <v>64</v>
      </c>
      <c r="L115" s="50" t="s">
        <v>7</v>
      </c>
      <c r="M115" s="59"/>
      <c r="N115" s="58"/>
      <c r="O115" s="58"/>
      <c r="P115" s="60"/>
      <c r="Q115" s="58"/>
      <c r="R115" s="58"/>
      <c r="S115" s="60"/>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61">
        <f t="shared" si="10"/>
        <v>50673.64</v>
      </c>
      <c r="BB115" s="62">
        <f t="shared" si="3"/>
        <v>50673.64</v>
      </c>
      <c r="BC115" s="57" t="str">
        <f t="shared" si="11"/>
        <v>INR  Fifty Thousand Six Hundred &amp; Seventy Three  and Paise Sixty Four Only</v>
      </c>
      <c r="BD115" s="84"/>
      <c r="HO115" s="16"/>
      <c r="HP115" s="16"/>
      <c r="HQ115" s="16"/>
      <c r="HR115" s="16"/>
      <c r="HS115" s="16"/>
    </row>
    <row r="116" spans="1:227" s="15" customFormat="1" ht="114.75" customHeight="1">
      <c r="A116" s="67">
        <v>104</v>
      </c>
      <c r="B116" s="80" t="s">
        <v>519</v>
      </c>
      <c r="C116" s="70" t="s">
        <v>155</v>
      </c>
      <c r="D116" s="76">
        <v>508.148</v>
      </c>
      <c r="E116" s="77" t="s">
        <v>459</v>
      </c>
      <c r="F116" s="74">
        <v>16.11</v>
      </c>
      <c r="G116" s="58"/>
      <c r="H116" s="48"/>
      <c r="I116" s="47" t="s">
        <v>39</v>
      </c>
      <c r="J116" s="49">
        <f>IF(I116="Less(-)",-1,1)</f>
        <v>1</v>
      </c>
      <c r="K116" s="50" t="s">
        <v>64</v>
      </c>
      <c r="L116" s="50" t="s">
        <v>7</v>
      </c>
      <c r="M116" s="59"/>
      <c r="N116" s="58"/>
      <c r="O116" s="58"/>
      <c r="P116" s="60"/>
      <c r="Q116" s="58"/>
      <c r="R116" s="58"/>
      <c r="S116" s="60"/>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61">
        <f>total_amount_ba($B$2,$D$2,D116,F116,J116,K116,M116)</f>
        <v>8186.26</v>
      </c>
      <c r="BB116" s="62">
        <f>BA116+SUM(N116:AZ116)</f>
        <v>8186.26</v>
      </c>
      <c r="BC116" s="57" t="str">
        <f>SpellNumber(L116,BB116)</f>
        <v>INR  Eight Thousand One Hundred &amp; Eighty Six  and Paise Twenty Six Only</v>
      </c>
      <c r="BD116" s="84"/>
      <c r="HO116" s="16"/>
      <c r="HP116" s="16"/>
      <c r="HQ116" s="16"/>
      <c r="HR116" s="16"/>
      <c r="HS116" s="16"/>
    </row>
    <row r="117" spans="1:227" s="15" customFormat="1" ht="116.25" customHeight="1">
      <c r="A117" s="67">
        <v>105</v>
      </c>
      <c r="B117" s="80" t="s">
        <v>520</v>
      </c>
      <c r="C117" s="70" t="s">
        <v>156</v>
      </c>
      <c r="D117" s="76">
        <v>286.902</v>
      </c>
      <c r="E117" s="77" t="s">
        <v>459</v>
      </c>
      <c r="F117" s="74">
        <v>16.91</v>
      </c>
      <c r="G117" s="58"/>
      <c r="H117" s="48"/>
      <c r="I117" s="47" t="s">
        <v>39</v>
      </c>
      <c r="J117" s="49">
        <f>IF(I117="Less(-)",-1,1)</f>
        <v>1</v>
      </c>
      <c r="K117" s="50" t="s">
        <v>64</v>
      </c>
      <c r="L117" s="50" t="s">
        <v>7</v>
      </c>
      <c r="M117" s="59"/>
      <c r="N117" s="58"/>
      <c r="O117" s="58"/>
      <c r="P117" s="60"/>
      <c r="Q117" s="58"/>
      <c r="R117" s="58"/>
      <c r="S117" s="60"/>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61">
        <f>total_amount_ba($B$2,$D$2,D117,F117,J117,K117,M117)</f>
        <v>4851.51</v>
      </c>
      <c r="BB117" s="62">
        <f>BA117+SUM(N117:AZ117)</f>
        <v>4851.51</v>
      </c>
      <c r="BC117" s="57" t="str">
        <f>SpellNumber(L117,BB117)</f>
        <v>INR  Four Thousand Eight Hundred &amp; Fifty One  and Paise Fifty One Only</v>
      </c>
      <c r="BD117" s="84"/>
      <c r="HO117" s="16"/>
      <c r="HP117" s="16"/>
      <c r="HQ117" s="16"/>
      <c r="HR117" s="16"/>
      <c r="HS117" s="16"/>
    </row>
    <row r="118" spans="1:227" s="15" customFormat="1" ht="116.25" customHeight="1">
      <c r="A118" s="67">
        <v>106</v>
      </c>
      <c r="B118" s="80" t="s">
        <v>521</v>
      </c>
      <c r="C118" s="70" t="s">
        <v>157</v>
      </c>
      <c r="D118" s="76">
        <v>204.788</v>
      </c>
      <c r="E118" s="77" t="s">
        <v>459</v>
      </c>
      <c r="F118" s="74">
        <v>17.71</v>
      </c>
      <c r="G118" s="58"/>
      <c r="H118" s="48"/>
      <c r="I118" s="47" t="s">
        <v>39</v>
      </c>
      <c r="J118" s="49">
        <f t="shared" si="2"/>
        <v>1</v>
      </c>
      <c r="K118" s="50" t="s">
        <v>64</v>
      </c>
      <c r="L118" s="50" t="s">
        <v>7</v>
      </c>
      <c r="M118" s="59"/>
      <c r="N118" s="58"/>
      <c r="O118" s="58"/>
      <c r="P118" s="60"/>
      <c r="Q118" s="58"/>
      <c r="R118" s="58"/>
      <c r="S118" s="60"/>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61">
        <f t="shared" si="10"/>
        <v>3626.8</v>
      </c>
      <c r="BB118" s="62">
        <f t="shared" si="3"/>
        <v>3626.8</v>
      </c>
      <c r="BC118" s="57" t="str">
        <f t="shared" si="11"/>
        <v>INR  Three Thousand Six Hundred &amp; Twenty Six  and Paise Eighty Only</v>
      </c>
      <c r="BD118" s="84"/>
      <c r="HO118" s="16"/>
      <c r="HP118" s="16"/>
      <c r="HQ118" s="16"/>
      <c r="HR118" s="16"/>
      <c r="HS118" s="16"/>
    </row>
    <row r="119" spans="1:227" s="15" customFormat="1" ht="84" customHeight="1">
      <c r="A119" s="67">
        <v>107</v>
      </c>
      <c r="B119" s="80" t="s">
        <v>522</v>
      </c>
      <c r="C119" s="70" t="s">
        <v>158</v>
      </c>
      <c r="D119" s="76">
        <v>2351.173</v>
      </c>
      <c r="E119" s="77" t="s">
        <v>459</v>
      </c>
      <c r="F119" s="74">
        <v>79.18</v>
      </c>
      <c r="G119" s="58"/>
      <c r="H119" s="48"/>
      <c r="I119" s="47" t="s">
        <v>39</v>
      </c>
      <c r="J119" s="49">
        <f>IF(I119="Less(-)",-1,1)</f>
        <v>1</v>
      </c>
      <c r="K119" s="50" t="s">
        <v>64</v>
      </c>
      <c r="L119" s="50" t="s">
        <v>7</v>
      </c>
      <c r="M119" s="59"/>
      <c r="N119" s="58"/>
      <c r="O119" s="58"/>
      <c r="P119" s="60"/>
      <c r="Q119" s="58"/>
      <c r="R119" s="58"/>
      <c r="S119" s="60"/>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61">
        <f t="shared" si="10"/>
        <v>186165.88</v>
      </c>
      <c r="BB119" s="62">
        <f>BA119+SUM(N119:AZ119)</f>
        <v>186165.88</v>
      </c>
      <c r="BC119" s="57" t="str">
        <f>SpellNumber(L119,BB119)</f>
        <v>INR  One Lakh Eighty Six Thousand One Hundred &amp; Sixty Five  and Paise Eighty Eight Only</v>
      </c>
      <c r="BD119" s="84"/>
      <c r="HO119" s="16"/>
      <c r="HP119" s="16"/>
      <c r="HQ119" s="16"/>
      <c r="HR119" s="16"/>
      <c r="HS119" s="16"/>
    </row>
    <row r="120" spans="1:227" s="15" customFormat="1" ht="135" customHeight="1">
      <c r="A120" s="67">
        <v>108</v>
      </c>
      <c r="B120" s="80" t="s">
        <v>523</v>
      </c>
      <c r="C120" s="70" t="s">
        <v>159</v>
      </c>
      <c r="D120" s="76">
        <v>325.467</v>
      </c>
      <c r="E120" s="77" t="s">
        <v>459</v>
      </c>
      <c r="F120" s="74">
        <v>51.02</v>
      </c>
      <c r="G120" s="58"/>
      <c r="H120" s="48"/>
      <c r="I120" s="47" t="s">
        <v>39</v>
      </c>
      <c r="J120" s="49">
        <f t="shared" si="2"/>
        <v>1</v>
      </c>
      <c r="K120" s="50" t="s">
        <v>64</v>
      </c>
      <c r="L120" s="50" t="s">
        <v>7</v>
      </c>
      <c r="M120" s="59"/>
      <c r="N120" s="58"/>
      <c r="O120" s="58"/>
      <c r="P120" s="60"/>
      <c r="Q120" s="58"/>
      <c r="R120" s="58"/>
      <c r="S120" s="60"/>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61">
        <f t="shared" si="10"/>
        <v>16605.33</v>
      </c>
      <c r="BB120" s="62">
        <f t="shared" si="3"/>
        <v>16605.33</v>
      </c>
      <c r="BC120" s="57" t="str">
        <f t="shared" si="11"/>
        <v>INR  Sixteen Thousand Six Hundred &amp; Five  and Paise Thirty Three Only</v>
      </c>
      <c r="BD120" s="84"/>
      <c r="HO120" s="16"/>
      <c r="HP120" s="16"/>
      <c r="HQ120" s="16"/>
      <c r="HR120" s="16"/>
      <c r="HS120" s="16"/>
    </row>
    <row r="121" spans="1:227" s="15" customFormat="1" ht="409.5">
      <c r="A121" s="67">
        <v>109</v>
      </c>
      <c r="B121" s="80" t="s">
        <v>524</v>
      </c>
      <c r="C121" s="70" t="s">
        <v>160</v>
      </c>
      <c r="D121" s="76">
        <v>246.906</v>
      </c>
      <c r="E121" s="77" t="s">
        <v>459</v>
      </c>
      <c r="F121" s="74">
        <v>51.82</v>
      </c>
      <c r="G121" s="58"/>
      <c r="H121" s="48"/>
      <c r="I121" s="47" t="s">
        <v>39</v>
      </c>
      <c r="J121" s="49">
        <f>IF(I121="Less(-)",-1,1)</f>
        <v>1</v>
      </c>
      <c r="K121" s="50" t="s">
        <v>64</v>
      </c>
      <c r="L121" s="50" t="s">
        <v>7</v>
      </c>
      <c r="M121" s="59"/>
      <c r="N121" s="58"/>
      <c r="O121" s="58"/>
      <c r="P121" s="60"/>
      <c r="Q121" s="58"/>
      <c r="R121" s="58"/>
      <c r="S121" s="60"/>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61">
        <f>total_amount_ba($B$2,$D$2,D121,F121,J121,K121,M121)</f>
        <v>12794.67</v>
      </c>
      <c r="BB121" s="62">
        <f>BA121+SUM(N121:AZ121)</f>
        <v>12794.67</v>
      </c>
      <c r="BC121" s="57" t="str">
        <f>SpellNumber(L121,BB121)</f>
        <v>INR  Twelve Thousand Seven Hundred &amp; Ninety Four  and Paise Sixty Seven Only</v>
      </c>
      <c r="BD121" s="84"/>
      <c r="HO121" s="16"/>
      <c r="HP121" s="16"/>
      <c r="HQ121" s="16"/>
      <c r="HR121" s="16"/>
      <c r="HS121" s="16"/>
    </row>
    <row r="122" spans="1:227" s="15" customFormat="1" ht="135" customHeight="1">
      <c r="A122" s="67">
        <v>110</v>
      </c>
      <c r="B122" s="80" t="s">
        <v>525</v>
      </c>
      <c r="C122" s="70" t="s">
        <v>161</v>
      </c>
      <c r="D122" s="76">
        <v>265.349</v>
      </c>
      <c r="E122" s="77" t="s">
        <v>459</v>
      </c>
      <c r="F122" s="74">
        <v>52.62</v>
      </c>
      <c r="G122" s="58"/>
      <c r="H122" s="48"/>
      <c r="I122" s="47" t="s">
        <v>39</v>
      </c>
      <c r="J122" s="49">
        <f t="shared" si="2"/>
        <v>1</v>
      </c>
      <c r="K122" s="50" t="s">
        <v>64</v>
      </c>
      <c r="L122" s="50" t="s">
        <v>7</v>
      </c>
      <c r="M122" s="59"/>
      <c r="N122" s="58"/>
      <c r="O122" s="58"/>
      <c r="P122" s="60"/>
      <c r="Q122" s="58"/>
      <c r="R122" s="58"/>
      <c r="S122" s="60"/>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61">
        <f t="shared" si="10"/>
        <v>13962.66</v>
      </c>
      <c r="BB122" s="62">
        <f t="shared" si="3"/>
        <v>13962.66</v>
      </c>
      <c r="BC122" s="57" t="str">
        <f t="shared" si="11"/>
        <v>INR  Thirteen Thousand Nine Hundred &amp; Sixty Two  and Paise Sixty Six Only</v>
      </c>
      <c r="BD122" s="84"/>
      <c r="HO122" s="16"/>
      <c r="HP122" s="16"/>
      <c r="HQ122" s="16"/>
      <c r="HR122" s="16"/>
      <c r="HS122" s="16"/>
    </row>
    <row r="123" spans="1:227" s="15" customFormat="1" ht="409.5">
      <c r="A123" s="67">
        <v>111</v>
      </c>
      <c r="B123" s="80" t="s">
        <v>526</v>
      </c>
      <c r="C123" s="70" t="s">
        <v>162</v>
      </c>
      <c r="D123" s="76">
        <v>128.959</v>
      </c>
      <c r="E123" s="77" t="s">
        <v>459</v>
      </c>
      <c r="F123" s="74">
        <v>53.43</v>
      </c>
      <c r="G123" s="58"/>
      <c r="H123" s="48"/>
      <c r="I123" s="47" t="s">
        <v>39</v>
      </c>
      <c r="J123" s="49">
        <f t="shared" si="2"/>
        <v>1</v>
      </c>
      <c r="K123" s="50" t="s">
        <v>64</v>
      </c>
      <c r="L123" s="50" t="s">
        <v>7</v>
      </c>
      <c r="M123" s="59"/>
      <c r="N123" s="58"/>
      <c r="O123" s="58"/>
      <c r="P123" s="60"/>
      <c r="Q123" s="58"/>
      <c r="R123" s="58"/>
      <c r="S123" s="60"/>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61">
        <f t="shared" si="10"/>
        <v>6890.28</v>
      </c>
      <c r="BB123" s="62">
        <f t="shared" si="3"/>
        <v>6890.28</v>
      </c>
      <c r="BC123" s="57" t="str">
        <f t="shared" si="11"/>
        <v>INR  Six Thousand Eight Hundred &amp; Ninety  and Paise Twenty Eight Only</v>
      </c>
      <c r="BD123" s="84"/>
      <c r="HO123" s="16"/>
      <c r="HP123" s="16"/>
      <c r="HQ123" s="16"/>
      <c r="HR123" s="16"/>
      <c r="HS123" s="16"/>
    </row>
    <row r="124" spans="1:227" s="15" customFormat="1" ht="409.5">
      <c r="A124" s="67">
        <v>112</v>
      </c>
      <c r="B124" s="80" t="s">
        <v>527</v>
      </c>
      <c r="C124" s="70" t="s">
        <v>163</v>
      </c>
      <c r="D124" s="76">
        <v>143</v>
      </c>
      <c r="E124" s="77" t="s">
        <v>459</v>
      </c>
      <c r="F124" s="74">
        <v>55.43</v>
      </c>
      <c r="G124" s="58"/>
      <c r="H124" s="48"/>
      <c r="I124" s="47" t="s">
        <v>39</v>
      </c>
      <c r="J124" s="49">
        <f t="shared" si="2"/>
        <v>1</v>
      </c>
      <c r="K124" s="50" t="s">
        <v>64</v>
      </c>
      <c r="L124" s="50" t="s">
        <v>7</v>
      </c>
      <c r="M124" s="59"/>
      <c r="N124" s="58"/>
      <c r="O124" s="58"/>
      <c r="P124" s="60"/>
      <c r="Q124" s="58"/>
      <c r="R124" s="58"/>
      <c r="S124" s="60"/>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61">
        <f t="shared" si="10"/>
        <v>7926.49</v>
      </c>
      <c r="BB124" s="62">
        <f t="shared" si="3"/>
        <v>7926.49</v>
      </c>
      <c r="BC124" s="57" t="str">
        <f t="shared" si="11"/>
        <v>INR  Seven Thousand Nine Hundred &amp; Twenty Six  and Paise Forty Nine Only</v>
      </c>
      <c r="BD124" s="84"/>
      <c r="HO124" s="16"/>
      <c r="HP124" s="16"/>
      <c r="HQ124" s="16"/>
      <c r="HR124" s="16"/>
      <c r="HS124" s="16"/>
    </row>
    <row r="125" spans="1:227" s="15" customFormat="1" ht="166.5" customHeight="1">
      <c r="A125" s="67">
        <v>113</v>
      </c>
      <c r="B125" s="80" t="s">
        <v>528</v>
      </c>
      <c r="C125" s="70" t="s">
        <v>164</v>
      </c>
      <c r="D125" s="76">
        <v>325.467</v>
      </c>
      <c r="E125" s="77" t="s">
        <v>459</v>
      </c>
      <c r="F125" s="74">
        <v>95.02</v>
      </c>
      <c r="G125" s="58"/>
      <c r="H125" s="48"/>
      <c r="I125" s="47" t="s">
        <v>39</v>
      </c>
      <c r="J125" s="49">
        <f>IF(I125="Less(-)",-1,1)</f>
        <v>1</v>
      </c>
      <c r="K125" s="50" t="s">
        <v>64</v>
      </c>
      <c r="L125" s="50" t="s">
        <v>7</v>
      </c>
      <c r="M125" s="59"/>
      <c r="N125" s="58"/>
      <c r="O125" s="58"/>
      <c r="P125" s="60"/>
      <c r="Q125" s="58"/>
      <c r="R125" s="58"/>
      <c r="S125" s="60"/>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61">
        <f>total_amount_ba($B$2,$D$2,D125,F125,J125,K125,M125)</f>
        <v>30925.87</v>
      </c>
      <c r="BB125" s="62">
        <f>BA125+SUM(N125:AZ125)</f>
        <v>30925.87</v>
      </c>
      <c r="BC125" s="57" t="str">
        <f>SpellNumber(L125,BB125)</f>
        <v>INR  Thirty Thousand Nine Hundred &amp; Twenty Five  and Paise Eighty Seven Only</v>
      </c>
      <c r="BD125" s="84"/>
      <c r="HO125" s="16"/>
      <c r="HP125" s="16"/>
      <c r="HQ125" s="16"/>
      <c r="HR125" s="16"/>
      <c r="HS125" s="16"/>
    </row>
    <row r="126" spans="1:227" s="15" customFormat="1" ht="147.75" customHeight="1">
      <c r="A126" s="67">
        <v>114</v>
      </c>
      <c r="B126" s="80" t="s">
        <v>529</v>
      </c>
      <c r="C126" s="70" t="s">
        <v>165</v>
      </c>
      <c r="D126" s="76">
        <v>246.906</v>
      </c>
      <c r="E126" s="77" t="s">
        <v>459</v>
      </c>
      <c r="F126" s="74">
        <v>95.82</v>
      </c>
      <c r="G126" s="58"/>
      <c r="H126" s="48"/>
      <c r="I126" s="47" t="s">
        <v>39</v>
      </c>
      <c r="J126" s="49">
        <f t="shared" si="2"/>
        <v>1</v>
      </c>
      <c r="K126" s="50" t="s">
        <v>64</v>
      </c>
      <c r="L126" s="50" t="s">
        <v>7</v>
      </c>
      <c r="M126" s="59"/>
      <c r="N126" s="58"/>
      <c r="O126" s="58"/>
      <c r="P126" s="60"/>
      <c r="Q126" s="58"/>
      <c r="R126" s="58"/>
      <c r="S126" s="60"/>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61">
        <f t="shared" si="10"/>
        <v>23658.53</v>
      </c>
      <c r="BB126" s="62">
        <f t="shared" si="3"/>
        <v>23658.53</v>
      </c>
      <c r="BC126" s="57" t="str">
        <f t="shared" si="11"/>
        <v>INR  Twenty Three Thousand Six Hundred &amp; Fifty Eight  and Paise Fifty Three Only</v>
      </c>
      <c r="BD126" s="84"/>
      <c r="HO126" s="16"/>
      <c r="HP126" s="16"/>
      <c r="HQ126" s="16"/>
      <c r="HR126" s="16"/>
      <c r="HS126" s="16"/>
    </row>
    <row r="127" spans="1:227" s="15" customFormat="1" ht="147.75" customHeight="1">
      <c r="A127" s="67">
        <v>115</v>
      </c>
      <c r="B127" s="80" t="s">
        <v>530</v>
      </c>
      <c r="C127" s="70" t="s">
        <v>166</v>
      </c>
      <c r="D127" s="76">
        <v>265.349</v>
      </c>
      <c r="E127" s="77" t="s">
        <v>459</v>
      </c>
      <c r="F127" s="74">
        <v>96.63</v>
      </c>
      <c r="G127" s="58"/>
      <c r="H127" s="48"/>
      <c r="I127" s="47" t="s">
        <v>39</v>
      </c>
      <c r="J127" s="49">
        <f t="shared" si="2"/>
        <v>1</v>
      </c>
      <c r="K127" s="50" t="s">
        <v>64</v>
      </c>
      <c r="L127" s="50" t="s">
        <v>7</v>
      </c>
      <c r="M127" s="59"/>
      <c r="N127" s="58"/>
      <c r="O127" s="58"/>
      <c r="P127" s="60"/>
      <c r="Q127" s="58"/>
      <c r="R127" s="58"/>
      <c r="S127" s="60"/>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61">
        <f t="shared" si="10"/>
        <v>25640.67</v>
      </c>
      <c r="BB127" s="62">
        <f t="shared" si="3"/>
        <v>25640.67</v>
      </c>
      <c r="BC127" s="57" t="str">
        <f t="shared" si="11"/>
        <v>INR  Twenty Five Thousand Six Hundred &amp; Forty  and Paise Sixty Seven Only</v>
      </c>
      <c r="BD127" s="84"/>
      <c r="HO127" s="16"/>
      <c r="HP127" s="16"/>
      <c r="HQ127" s="16"/>
      <c r="HR127" s="16"/>
      <c r="HS127" s="16"/>
    </row>
    <row r="128" spans="1:227" s="15" customFormat="1" ht="147.75" customHeight="1">
      <c r="A128" s="67">
        <v>116</v>
      </c>
      <c r="B128" s="80" t="s">
        <v>531</v>
      </c>
      <c r="C128" s="70" t="s">
        <v>167</v>
      </c>
      <c r="D128" s="76">
        <v>128.959</v>
      </c>
      <c r="E128" s="77" t="s">
        <v>459</v>
      </c>
      <c r="F128" s="74">
        <v>97.43</v>
      </c>
      <c r="G128" s="58"/>
      <c r="H128" s="48"/>
      <c r="I128" s="47" t="s">
        <v>39</v>
      </c>
      <c r="J128" s="49">
        <f t="shared" si="2"/>
        <v>1</v>
      </c>
      <c r="K128" s="50" t="s">
        <v>64</v>
      </c>
      <c r="L128" s="50" t="s">
        <v>7</v>
      </c>
      <c r="M128" s="59"/>
      <c r="N128" s="58"/>
      <c r="O128" s="58"/>
      <c r="P128" s="60"/>
      <c r="Q128" s="58"/>
      <c r="R128" s="58"/>
      <c r="S128" s="60"/>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61">
        <f t="shared" si="10"/>
        <v>12564.48</v>
      </c>
      <c r="BB128" s="62">
        <f t="shared" si="3"/>
        <v>12564.48</v>
      </c>
      <c r="BC128" s="57" t="str">
        <f t="shared" si="11"/>
        <v>INR  Twelve Thousand Five Hundred &amp; Sixty Four  and Paise Forty Eight Only</v>
      </c>
      <c r="BD128" s="84"/>
      <c r="HO128" s="16"/>
      <c r="HP128" s="16"/>
      <c r="HQ128" s="16"/>
      <c r="HR128" s="16"/>
      <c r="HS128" s="16"/>
    </row>
    <row r="129" spans="1:227" s="15" customFormat="1" ht="52.5" customHeight="1">
      <c r="A129" s="67">
        <v>117</v>
      </c>
      <c r="B129" s="80" t="s">
        <v>532</v>
      </c>
      <c r="C129" s="70" t="s">
        <v>168</v>
      </c>
      <c r="D129" s="76">
        <v>62.743</v>
      </c>
      <c r="E129" s="77" t="s">
        <v>459</v>
      </c>
      <c r="F129" s="74">
        <v>124.43</v>
      </c>
      <c r="G129" s="58"/>
      <c r="H129" s="48"/>
      <c r="I129" s="47" t="s">
        <v>39</v>
      </c>
      <c r="J129" s="49">
        <f>IF(I129="Less(-)",-1,1)</f>
        <v>1</v>
      </c>
      <c r="K129" s="50" t="s">
        <v>64</v>
      </c>
      <c r="L129" s="50" t="s">
        <v>7</v>
      </c>
      <c r="M129" s="59"/>
      <c r="N129" s="58"/>
      <c r="O129" s="58"/>
      <c r="P129" s="60"/>
      <c r="Q129" s="58"/>
      <c r="R129" s="58"/>
      <c r="S129" s="60"/>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61">
        <f>total_amount_ba($B$2,$D$2,D129,F129,J129,K129,M129)</f>
        <v>7807.11</v>
      </c>
      <c r="BB129" s="62">
        <f>BA129+SUM(N129:AZ129)</f>
        <v>7807.11</v>
      </c>
      <c r="BC129" s="57" t="str">
        <f>SpellNumber(L129,BB129)</f>
        <v>INR  Seven Thousand Eight Hundred &amp; Seven  and Paise Eleven Only</v>
      </c>
      <c r="BD129" s="84"/>
      <c r="HO129" s="16"/>
      <c r="HP129" s="16"/>
      <c r="HQ129" s="16"/>
      <c r="HR129" s="16"/>
      <c r="HS129" s="16"/>
    </row>
    <row r="130" spans="1:227" s="15" customFormat="1" ht="54" customHeight="1">
      <c r="A130" s="67">
        <v>118</v>
      </c>
      <c r="B130" s="80" t="s">
        <v>533</v>
      </c>
      <c r="C130" s="70" t="s">
        <v>169</v>
      </c>
      <c r="D130" s="76">
        <v>411.128</v>
      </c>
      <c r="E130" s="77" t="s">
        <v>459</v>
      </c>
      <c r="F130" s="74">
        <v>42.99</v>
      </c>
      <c r="G130" s="58"/>
      <c r="H130" s="48"/>
      <c r="I130" s="47" t="s">
        <v>39</v>
      </c>
      <c r="J130" s="49">
        <f t="shared" si="2"/>
        <v>1</v>
      </c>
      <c r="K130" s="50" t="s">
        <v>64</v>
      </c>
      <c r="L130" s="50" t="s">
        <v>7</v>
      </c>
      <c r="M130" s="59"/>
      <c r="N130" s="58"/>
      <c r="O130" s="58"/>
      <c r="P130" s="60"/>
      <c r="Q130" s="58"/>
      <c r="R130" s="58"/>
      <c r="S130" s="60"/>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61">
        <f t="shared" si="10"/>
        <v>17674.39</v>
      </c>
      <c r="BB130" s="62">
        <f t="shared" si="3"/>
        <v>17674.39</v>
      </c>
      <c r="BC130" s="57" t="str">
        <f t="shared" si="11"/>
        <v>INR  Seventeen Thousand Six Hundred &amp; Seventy Four  and Paise Thirty Nine Only</v>
      </c>
      <c r="BD130" s="84"/>
      <c r="HO130" s="16"/>
      <c r="HP130" s="16"/>
      <c r="HQ130" s="16"/>
      <c r="HR130" s="16"/>
      <c r="HS130" s="16"/>
    </row>
    <row r="131" spans="1:227" s="15" customFormat="1" ht="59.25" customHeight="1">
      <c r="A131" s="67">
        <v>119</v>
      </c>
      <c r="B131" s="80" t="s">
        <v>534</v>
      </c>
      <c r="C131" s="70" t="s">
        <v>170</v>
      </c>
      <c r="D131" s="76">
        <v>234.193</v>
      </c>
      <c r="E131" s="77" t="s">
        <v>459</v>
      </c>
      <c r="F131" s="74">
        <v>32.8</v>
      </c>
      <c r="G131" s="58"/>
      <c r="H131" s="48"/>
      <c r="I131" s="47" t="s">
        <v>39</v>
      </c>
      <c r="J131" s="49">
        <f t="shared" si="2"/>
        <v>1</v>
      </c>
      <c r="K131" s="50" t="s">
        <v>64</v>
      </c>
      <c r="L131" s="50" t="s">
        <v>7</v>
      </c>
      <c r="M131" s="59"/>
      <c r="N131" s="58"/>
      <c r="O131" s="58"/>
      <c r="P131" s="60"/>
      <c r="Q131" s="58"/>
      <c r="R131" s="58"/>
      <c r="S131" s="60"/>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61">
        <f t="shared" si="10"/>
        <v>7681.53</v>
      </c>
      <c r="BB131" s="62">
        <f t="shared" si="3"/>
        <v>7681.53</v>
      </c>
      <c r="BC131" s="57" t="str">
        <f t="shared" si="11"/>
        <v>INR  Seven Thousand Six Hundred &amp; Eighty One  and Paise Fifty Three Only</v>
      </c>
      <c r="BD131" s="84"/>
      <c r="HO131" s="16"/>
      <c r="HP131" s="16"/>
      <c r="HQ131" s="16"/>
      <c r="HR131" s="16"/>
      <c r="HS131" s="16"/>
    </row>
    <row r="132" spans="1:227" s="15" customFormat="1" ht="117" customHeight="1">
      <c r="A132" s="67">
        <v>120</v>
      </c>
      <c r="B132" s="80" t="s">
        <v>535</v>
      </c>
      <c r="C132" s="70" t="s">
        <v>171</v>
      </c>
      <c r="D132" s="76">
        <v>411.128</v>
      </c>
      <c r="E132" s="77" t="s">
        <v>459</v>
      </c>
      <c r="F132" s="74">
        <v>91.63</v>
      </c>
      <c r="G132" s="58"/>
      <c r="H132" s="48"/>
      <c r="I132" s="47" t="s">
        <v>39</v>
      </c>
      <c r="J132" s="49">
        <f t="shared" si="2"/>
        <v>1</v>
      </c>
      <c r="K132" s="50" t="s">
        <v>64</v>
      </c>
      <c r="L132" s="50" t="s">
        <v>7</v>
      </c>
      <c r="M132" s="59"/>
      <c r="N132" s="58"/>
      <c r="O132" s="58"/>
      <c r="P132" s="60"/>
      <c r="Q132" s="58"/>
      <c r="R132" s="58"/>
      <c r="S132" s="60"/>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61">
        <f t="shared" si="10"/>
        <v>37671.66</v>
      </c>
      <c r="BB132" s="62">
        <f t="shared" si="3"/>
        <v>37671.66</v>
      </c>
      <c r="BC132" s="57" t="str">
        <f t="shared" si="11"/>
        <v>INR  Thirty Seven Thousand Six Hundred &amp; Seventy One  and Paise Sixty Six Only</v>
      </c>
      <c r="BD132" s="84"/>
      <c r="HO132" s="16"/>
      <c r="HP132" s="16"/>
      <c r="HQ132" s="16"/>
      <c r="HR132" s="16"/>
      <c r="HS132" s="16"/>
    </row>
    <row r="133" spans="1:227" s="15" customFormat="1" ht="123.75" customHeight="1">
      <c r="A133" s="67">
        <v>121</v>
      </c>
      <c r="B133" s="80" t="s">
        <v>626</v>
      </c>
      <c r="C133" s="70" t="s">
        <v>172</v>
      </c>
      <c r="D133" s="76">
        <v>234.193</v>
      </c>
      <c r="E133" s="77" t="s">
        <v>459</v>
      </c>
      <c r="F133" s="74">
        <v>89.36</v>
      </c>
      <c r="G133" s="58"/>
      <c r="H133" s="48"/>
      <c r="I133" s="47" t="s">
        <v>39</v>
      </c>
      <c r="J133" s="49">
        <f>IF(I133="Less(-)",-1,1)</f>
        <v>1</v>
      </c>
      <c r="K133" s="50" t="s">
        <v>64</v>
      </c>
      <c r="L133" s="50" t="s">
        <v>7</v>
      </c>
      <c r="M133" s="59"/>
      <c r="N133" s="58"/>
      <c r="O133" s="58"/>
      <c r="P133" s="60"/>
      <c r="Q133" s="58"/>
      <c r="R133" s="58"/>
      <c r="S133" s="60"/>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61">
        <f>total_amount_ba($B$2,$D$2,D133,F133,J133,K133,M133)</f>
        <v>20927.49</v>
      </c>
      <c r="BB133" s="62">
        <f>BA133+SUM(N133:AZ133)</f>
        <v>20927.49</v>
      </c>
      <c r="BC133" s="57" t="str">
        <f>SpellNumber(L133,BB133)</f>
        <v>INR  Twenty Thousand Nine Hundred &amp; Twenty Seven  and Paise Forty Nine Only</v>
      </c>
      <c r="BD133" s="84"/>
      <c r="HO133" s="16"/>
      <c r="HP133" s="16"/>
      <c r="HQ133" s="16"/>
      <c r="HR133" s="16"/>
      <c r="HS133" s="16"/>
    </row>
    <row r="134" spans="1:227" s="15" customFormat="1" ht="65.25" customHeight="1">
      <c r="A134" s="67">
        <v>122</v>
      </c>
      <c r="B134" s="80" t="s">
        <v>536</v>
      </c>
      <c r="C134" s="70" t="s">
        <v>173</v>
      </c>
      <c r="D134" s="76">
        <v>131.56</v>
      </c>
      <c r="E134" s="77" t="s">
        <v>459</v>
      </c>
      <c r="F134" s="74">
        <v>606.32</v>
      </c>
      <c r="G134" s="58"/>
      <c r="H134" s="48"/>
      <c r="I134" s="47" t="s">
        <v>39</v>
      </c>
      <c r="J134" s="49">
        <f t="shared" si="2"/>
        <v>1</v>
      </c>
      <c r="K134" s="50" t="s">
        <v>64</v>
      </c>
      <c r="L134" s="50" t="s">
        <v>7</v>
      </c>
      <c r="M134" s="59"/>
      <c r="N134" s="58"/>
      <c r="O134" s="58"/>
      <c r="P134" s="60"/>
      <c r="Q134" s="58"/>
      <c r="R134" s="58"/>
      <c r="S134" s="60"/>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61">
        <f t="shared" si="10"/>
        <v>79767.46</v>
      </c>
      <c r="BB134" s="62">
        <f t="shared" si="3"/>
        <v>79767.46</v>
      </c>
      <c r="BC134" s="57" t="str">
        <f t="shared" si="11"/>
        <v>INR  Seventy Nine Thousand Seven Hundred &amp; Sixty Seven  and Paise Forty Six Only</v>
      </c>
      <c r="BD134" s="84"/>
      <c r="HO134" s="16"/>
      <c r="HP134" s="16"/>
      <c r="HQ134" s="16"/>
      <c r="HR134" s="16"/>
      <c r="HS134" s="16"/>
    </row>
    <row r="135" spans="1:227" s="15" customFormat="1" ht="39" customHeight="1">
      <c r="A135" s="67">
        <v>123</v>
      </c>
      <c r="B135" s="80" t="s">
        <v>537</v>
      </c>
      <c r="C135" s="70" t="s">
        <v>174</v>
      </c>
      <c r="D135" s="76">
        <v>131.56</v>
      </c>
      <c r="E135" s="77" t="s">
        <v>459</v>
      </c>
      <c r="F135" s="74">
        <v>75.79</v>
      </c>
      <c r="G135" s="58"/>
      <c r="H135" s="48"/>
      <c r="I135" s="47" t="s">
        <v>39</v>
      </c>
      <c r="J135" s="49">
        <f t="shared" si="2"/>
        <v>1</v>
      </c>
      <c r="K135" s="50" t="s">
        <v>64</v>
      </c>
      <c r="L135" s="50" t="s">
        <v>7</v>
      </c>
      <c r="M135" s="59"/>
      <c r="N135" s="58"/>
      <c r="O135" s="58"/>
      <c r="P135" s="60"/>
      <c r="Q135" s="58"/>
      <c r="R135" s="58"/>
      <c r="S135" s="60"/>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61">
        <f t="shared" si="10"/>
        <v>9970.93</v>
      </c>
      <c r="BB135" s="62">
        <f t="shared" si="3"/>
        <v>9970.93</v>
      </c>
      <c r="BC135" s="57" t="str">
        <f t="shared" si="11"/>
        <v>INR  Nine Thousand Nine Hundred &amp; Seventy  and Paise Ninety Three Only</v>
      </c>
      <c r="BD135" s="84"/>
      <c r="HO135" s="16"/>
      <c r="HP135" s="16"/>
      <c r="HQ135" s="16"/>
      <c r="HR135" s="16"/>
      <c r="HS135" s="16"/>
    </row>
    <row r="136" spans="1:227" s="15" customFormat="1" ht="28.5" customHeight="1">
      <c r="A136" s="67">
        <v>124</v>
      </c>
      <c r="B136" s="43" t="s">
        <v>538</v>
      </c>
      <c r="C136" s="70" t="s">
        <v>175</v>
      </c>
      <c r="D136" s="45"/>
      <c r="E136" s="46"/>
      <c r="F136" s="47"/>
      <c r="G136" s="48"/>
      <c r="H136" s="48"/>
      <c r="I136" s="47"/>
      <c r="J136" s="49"/>
      <c r="K136" s="50"/>
      <c r="L136" s="50"/>
      <c r="M136" s="51"/>
      <c r="N136" s="52"/>
      <c r="O136" s="52"/>
      <c r="P136" s="53"/>
      <c r="Q136" s="52"/>
      <c r="R136" s="52"/>
      <c r="S136" s="53"/>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5"/>
      <c r="BB136" s="56"/>
      <c r="BC136" s="57"/>
      <c r="BD136" s="84"/>
      <c r="HO136" s="16">
        <v>1</v>
      </c>
      <c r="HP136" s="16" t="s">
        <v>35</v>
      </c>
      <c r="HQ136" s="16" t="s">
        <v>36</v>
      </c>
      <c r="HR136" s="16">
        <v>10</v>
      </c>
      <c r="HS136" s="16" t="s">
        <v>37</v>
      </c>
    </row>
    <row r="137" spans="1:227" s="15" customFormat="1" ht="320.25" customHeight="1">
      <c r="A137" s="67">
        <v>125</v>
      </c>
      <c r="B137" s="80" t="s">
        <v>654</v>
      </c>
      <c r="C137" s="70" t="s">
        <v>176</v>
      </c>
      <c r="D137" s="76">
        <v>12</v>
      </c>
      <c r="E137" s="77" t="s">
        <v>539</v>
      </c>
      <c r="F137" s="74">
        <v>114.25</v>
      </c>
      <c r="G137" s="58"/>
      <c r="H137" s="48"/>
      <c r="I137" s="47" t="s">
        <v>39</v>
      </c>
      <c r="J137" s="49">
        <f t="shared" si="2"/>
        <v>1</v>
      </c>
      <c r="K137" s="50" t="s">
        <v>64</v>
      </c>
      <c r="L137" s="50" t="s">
        <v>7</v>
      </c>
      <c r="M137" s="59"/>
      <c r="N137" s="58"/>
      <c r="O137" s="58"/>
      <c r="P137" s="60"/>
      <c r="Q137" s="58"/>
      <c r="R137" s="58"/>
      <c r="S137" s="60"/>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61">
        <f t="shared" si="10"/>
        <v>1371</v>
      </c>
      <c r="BB137" s="62">
        <f t="shared" si="3"/>
        <v>1371</v>
      </c>
      <c r="BC137" s="57" t="str">
        <f t="shared" si="11"/>
        <v>INR  One Thousand Three Hundred &amp; Seventy One  Only</v>
      </c>
      <c r="BD137" s="84"/>
      <c r="HO137" s="16"/>
      <c r="HP137" s="16"/>
      <c r="HQ137" s="16"/>
      <c r="HR137" s="16"/>
      <c r="HS137" s="16"/>
    </row>
    <row r="138" spans="1:227" s="15" customFormat="1" ht="316.5" customHeight="1">
      <c r="A138" s="67">
        <v>126</v>
      </c>
      <c r="B138" s="80" t="s">
        <v>655</v>
      </c>
      <c r="C138" s="70" t="s">
        <v>177</v>
      </c>
      <c r="D138" s="76">
        <v>10</v>
      </c>
      <c r="E138" s="77" t="s">
        <v>539</v>
      </c>
      <c r="F138" s="74">
        <v>145.92</v>
      </c>
      <c r="G138" s="58"/>
      <c r="H138" s="48"/>
      <c r="I138" s="47" t="s">
        <v>39</v>
      </c>
      <c r="J138" s="49">
        <f>IF(I138="Less(-)",-1,1)</f>
        <v>1</v>
      </c>
      <c r="K138" s="50" t="s">
        <v>64</v>
      </c>
      <c r="L138" s="50" t="s">
        <v>7</v>
      </c>
      <c r="M138" s="59"/>
      <c r="N138" s="58"/>
      <c r="O138" s="58"/>
      <c r="P138" s="60"/>
      <c r="Q138" s="58"/>
      <c r="R138" s="58"/>
      <c r="S138" s="60"/>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61">
        <f>total_amount_ba($B$2,$D$2,D138,F138,J138,K138,M138)</f>
        <v>1459.2</v>
      </c>
      <c r="BB138" s="62">
        <f>BA138+SUM(N138:AZ138)</f>
        <v>1459.2</v>
      </c>
      <c r="BC138" s="57" t="str">
        <f>SpellNumber(L138,BB138)</f>
        <v>INR  One Thousand Four Hundred &amp; Fifty Nine  and Paise Twenty Only</v>
      </c>
      <c r="BD138" s="84"/>
      <c r="HO138" s="16"/>
      <c r="HP138" s="16"/>
      <c r="HQ138" s="16"/>
      <c r="HR138" s="16"/>
      <c r="HS138" s="16"/>
    </row>
    <row r="139" spans="1:227" s="15" customFormat="1" ht="315.75" customHeight="1">
      <c r="A139" s="67">
        <v>127</v>
      </c>
      <c r="B139" s="80" t="s">
        <v>649</v>
      </c>
      <c r="C139" s="70" t="s">
        <v>178</v>
      </c>
      <c r="D139" s="76">
        <v>263</v>
      </c>
      <c r="E139" s="77" t="s">
        <v>539</v>
      </c>
      <c r="F139" s="74">
        <v>200.22</v>
      </c>
      <c r="G139" s="58"/>
      <c r="H139" s="48"/>
      <c r="I139" s="47" t="s">
        <v>39</v>
      </c>
      <c r="J139" s="49">
        <f t="shared" si="2"/>
        <v>1</v>
      </c>
      <c r="K139" s="50" t="s">
        <v>64</v>
      </c>
      <c r="L139" s="50" t="s">
        <v>7</v>
      </c>
      <c r="M139" s="59"/>
      <c r="N139" s="58"/>
      <c r="O139" s="58"/>
      <c r="P139" s="60"/>
      <c r="Q139" s="58"/>
      <c r="R139" s="58"/>
      <c r="S139" s="60"/>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61">
        <f t="shared" si="10"/>
        <v>52657.86</v>
      </c>
      <c r="BB139" s="62">
        <f t="shared" si="3"/>
        <v>52657.86</v>
      </c>
      <c r="BC139" s="57" t="str">
        <f t="shared" si="11"/>
        <v>INR  Fifty Two Thousand Six Hundred &amp; Fifty Seven  and Paise Eighty Six Only</v>
      </c>
      <c r="BD139" s="84"/>
      <c r="HO139" s="16"/>
      <c r="HP139" s="16"/>
      <c r="HQ139" s="16"/>
      <c r="HR139" s="16"/>
      <c r="HS139" s="16"/>
    </row>
    <row r="140" spans="1:227" s="15" customFormat="1" ht="316.5" customHeight="1">
      <c r="A140" s="67">
        <v>128</v>
      </c>
      <c r="B140" s="80" t="s">
        <v>650</v>
      </c>
      <c r="C140" s="70" t="s">
        <v>179</v>
      </c>
      <c r="D140" s="76">
        <v>80</v>
      </c>
      <c r="E140" s="77" t="s">
        <v>539</v>
      </c>
      <c r="F140" s="74">
        <v>266.96</v>
      </c>
      <c r="G140" s="58"/>
      <c r="H140" s="48"/>
      <c r="I140" s="47" t="s">
        <v>39</v>
      </c>
      <c r="J140" s="49">
        <f>IF(I140="Less(-)",-1,1)</f>
        <v>1</v>
      </c>
      <c r="K140" s="50" t="s">
        <v>64</v>
      </c>
      <c r="L140" s="50" t="s">
        <v>7</v>
      </c>
      <c r="M140" s="59"/>
      <c r="N140" s="58"/>
      <c r="O140" s="58"/>
      <c r="P140" s="60"/>
      <c r="Q140" s="58"/>
      <c r="R140" s="58"/>
      <c r="S140" s="60"/>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61">
        <f>total_amount_ba($B$2,$D$2,D140,F140,J140,K140,M140)</f>
        <v>21356.8</v>
      </c>
      <c r="BB140" s="62">
        <f>BA140+SUM(N140:AZ140)</f>
        <v>21356.8</v>
      </c>
      <c r="BC140" s="57" t="str">
        <f>SpellNumber(L140,BB140)</f>
        <v>INR  Twenty One Thousand Three Hundred &amp; Fifty Six  and Paise Eighty Only</v>
      </c>
      <c r="BD140" s="84"/>
      <c r="HO140" s="16"/>
      <c r="HP140" s="16"/>
      <c r="HQ140" s="16"/>
      <c r="HR140" s="16"/>
      <c r="HS140" s="16"/>
    </row>
    <row r="141" spans="1:227" s="15" customFormat="1" ht="316.5" customHeight="1">
      <c r="A141" s="67">
        <v>129</v>
      </c>
      <c r="B141" s="80" t="s">
        <v>651</v>
      </c>
      <c r="C141" s="70" t="s">
        <v>180</v>
      </c>
      <c r="D141" s="76">
        <v>120</v>
      </c>
      <c r="E141" s="77" t="s">
        <v>539</v>
      </c>
      <c r="F141" s="74">
        <v>330.31</v>
      </c>
      <c r="G141" s="58"/>
      <c r="H141" s="48"/>
      <c r="I141" s="47" t="s">
        <v>39</v>
      </c>
      <c r="J141" s="49">
        <f>IF(I141="Less(-)",-1,1)</f>
        <v>1</v>
      </c>
      <c r="K141" s="50" t="s">
        <v>64</v>
      </c>
      <c r="L141" s="50" t="s">
        <v>7</v>
      </c>
      <c r="M141" s="59"/>
      <c r="N141" s="58"/>
      <c r="O141" s="58"/>
      <c r="P141" s="60"/>
      <c r="Q141" s="58"/>
      <c r="R141" s="58"/>
      <c r="S141" s="60"/>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61">
        <f>total_amount_ba($B$2,$D$2,D141,F141,J141,K141,M141)</f>
        <v>39637.2</v>
      </c>
      <c r="BB141" s="62">
        <f>BA141+SUM(N141:AZ141)</f>
        <v>39637.2</v>
      </c>
      <c r="BC141" s="57" t="str">
        <f>SpellNumber(L141,BB141)</f>
        <v>INR  Thirty Nine Thousand Six Hundred &amp; Thirty Seven  and Paise Twenty Only</v>
      </c>
      <c r="BD141" s="84"/>
      <c r="HO141" s="16"/>
      <c r="HP141" s="16"/>
      <c r="HQ141" s="16"/>
      <c r="HR141" s="16"/>
      <c r="HS141" s="16"/>
    </row>
    <row r="142" spans="1:227" s="15" customFormat="1" ht="300" customHeight="1">
      <c r="A142" s="67">
        <v>130</v>
      </c>
      <c r="B142" s="80" t="s">
        <v>652</v>
      </c>
      <c r="C142" s="70" t="s">
        <v>181</v>
      </c>
      <c r="D142" s="76">
        <v>315</v>
      </c>
      <c r="E142" s="77" t="s">
        <v>539</v>
      </c>
      <c r="F142" s="74">
        <v>154.97</v>
      </c>
      <c r="G142" s="58"/>
      <c r="H142" s="48"/>
      <c r="I142" s="47" t="s">
        <v>39</v>
      </c>
      <c r="J142" s="49">
        <f>IF(I142="Less(-)",-1,1)</f>
        <v>1</v>
      </c>
      <c r="K142" s="50" t="s">
        <v>64</v>
      </c>
      <c r="L142" s="50" t="s">
        <v>7</v>
      </c>
      <c r="M142" s="59"/>
      <c r="N142" s="58"/>
      <c r="O142" s="58"/>
      <c r="P142" s="60"/>
      <c r="Q142" s="58"/>
      <c r="R142" s="58"/>
      <c r="S142" s="60"/>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61">
        <f>total_amount_ba($B$2,$D$2,D142,F142,J142,K142,M142)</f>
        <v>48815.55</v>
      </c>
      <c r="BB142" s="62">
        <f>BA142+SUM(N142:AZ142)</f>
        <v>48815.55</v>
      </c>
      <c r="BC142" s="57" t="str">
        <f>SpellNumber(L142,BB142)</f>
        <v>INR  Forty Eight Thousand Eight Hundred &amp; Fifteen  and Paise Fifty Five Only</v>
      </c>
      <c r="BD142" s="84"/>
      <c r="HO142" s="16"/>
      <c r="HP142" s="16"/>
      <c r="HQ142" s="16"/>
      <c r="HR142" s="16"/>
      <c r="HS142" s="16"/>
    </row>
    <row r="143" spans="1:227" s="15" customFormat="1" ht="299.25" customHeight="1">
      <c r="A143" s="67">
        <v>131</v>
      </c>
      <c r="B143" s="80" t="s">
        <v>653</v>
      </c>
      <c r="C143" s="70" t="s">
        <v>182</v>
      </c>
      <c r="D143" s="76">
        <v>280</v>
      </c>
      <c r="E143" s="77" t="s">
        <v>539</v>
      </c>
      <c r="F143" s="74">
        <v>178.73</v>
      </c>
      <c r="G143" s="58"/>
      <c r="H143" s="48"/>
      <c r="I143" s="47" t="s">
        <v>39</v>
      </c>
      <c r="J143" s="49">
        <f>IF(I143="Less(-)",-1,1)</f>
        <v>1</v>
      </c>
      <c r="K143" s="50" t="s">
        <v>64</v>
      </c>
      <c r="L143" s="50" t="s">
        <v>7</v>
      </c>
      <c r="M143" s="59"/>
      <c r="N143" s="58"/>
      <c r="O143" s="58"/>
      <c r="P143" s="60"/>
      <c r="Q143" s="58"/>
      <c r="R143" s="58"/>
      <c r="S143" s="60"/>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61">
        <f>total_amount_ba($B$2,$D$2,D143,F143,J143,K143,M143)</f>
        <v>50044.4</v>
      </c>
      <c r="BB143" s="62">
        <f>BA143+SUM(N143:AZ143)</f>
        <v>50044.4</v>
      </c>
      <c r="BC143" s="57" t="str">
        <f>SpellNumber(L143,BB143)</f>
        <v>INR  Fifty Thousand  &amp;Forty Four  and Paise Forty Only</v>
      </c>
      <c r="BD143" s="84"/>
      <c r="HO143" s="16"/>
      <c r="HP143" s="16"/>
      <c r="HQ143" s="16"/>
      <c r="HR143" s="16"/>
      <c r="HS143" s="16"/>
    </row>
    <row r="144" spans="1:227" s="15" customFormat="1" ht="86.25" customHeight="1">
      <c r="A144" s="67">
        <v>132</v>
      </c>
      <c r="B144" s="80" t="s">
        <v>540</v>
      </c>
      <c r="C144" s="70" t="s">
        <v>183</v>
      </c>
      <c r="D144" s="76">
        <v>12</v>
      </c>
      <c r="E144" s="77" t="s">
        <v>259</v>
      </c>
      <c r="F144" s="74">
        <v>407.23</v>
      </c>
      <c r="G144" s="58"/>
      <c r="H144" s="48"/>
      <c r="I144" s="47" t="s">
        <v>39</v>
      </c>
      <c r="J144" s="49">
        <f t="shared" si="2"/>
        <v>1</v>
      </c>
      <c r="K144" s="50" t="s">
        <v>64</v>
      </c>
      <c r="L144" s="50" t="s">
        <v>7</v>
      </c>
      <c r="M144" s="59"/>
      <c r="N144" s="58"/>
      <c r="O144" s="58"/>
      <c r="P144" s="60"/>
      <c r="Q144" s="58"/>
      <c r="R144" s="58"/>
      <c r="S144" s="60"/>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61">
        <f aca="true" t="shared" si="12" ref="BA144:BA197">total_amount_ba($B$2,$D$2,D144,F144,J144,K144,M144)</f>
        <v>4886.76</v>
      </c>
      <c r="BB144" s="62">
        <f t="shared" si="3"/>
        <v>4886.76</v>
      </c>
      <c r="BC144" s="57" t="str">
        <f t="shared" si="11"/>
        <v>INR  Four Thousand Eight Hundred &amp; Eighty Six  and Paise Seventy Six Only</v>
      </c>
      <c r="BD144" s="84"/>
      <c r="HO144" s="16"/>
      <c r="HP144" s="16"/>
      <c r="HQ144" s="16"/>
      <c r="HR144" s="16"/>
      <c r="HS144" s="16"/>
    </row>
    <row r="145" spans="1:227" s="15" customFormat="1" ht="62.25" customHeight="1">
      <c r="A145" s="67">
        <v>133</v>
      </c>
      <c r="B145" s="80" t="s">
        <v>541</v>
      </c>
      <c r="C145" s="70" t="s">
        <v>184</v>
      </c>
      <c r="D145" s="76">
        <v>12</v>
      </c>
      <c r="E145" s="77" t="s">
        <v>259</v>
      </c>
      <c r="F145" s="74">
        <v>349.54</v>
      </c>
      <c r="G145" s="58"/>
      <c r="H145" s="48"/>
      <c r="I145" s="47" t="s">
        <v>39</v>
      </c>
      <c r="J145" s="49">
        <f t="shared" si="2"/>
        <v>1</v>
      </c>
      <c r="K145" s="50" t="s">
        <v>64</v>
      </c>
      <c r="L145" s="50" t="s">
        <v>7</v>
      </c>
      <c r="M145" s="59"/>
      <c r="N145" s="58"/>
      <c r="O145" s="58"/>
      <c r="P145" s="60"/>
      <c r="Q145" s="58"/>
      <c r="R145" s="58"/>
      <c r="S145" s="60"/>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61">
        <f t="shared" si="12"/>
        <v>4194.48</v>
      </c>
      <c r="BB145" s="62">
        <f t="shared" si="3"/>
        <v>4194.48</v>
      </c>
      <c r="BC145" s="57" t="str">
        <f t="shared" si="11"/>
        <v>INR  Four Thousand One Hundred &amp; Ninety Four  and Paise Forty Eight Only</v>
      </c>
      <c r="BD145" s="84"/>
      <c r="HO145" s="16"/>
      <c r="HP145" s="16"/>
      <c r="HQ145" s="16"/>
      <c r="HR145" s="16"/>
      <c r="HS145" s="16"/>
    </row>
    <row r="146" spans="1:227" s="15" customFormat="1" ht="69.75" customHeight="1">
      <c r="A146" s="67">
        <v>134</v>
      </c>
      <c r="B146" s="80" t="s">
        <v>542</v>
      </c>
      <c r="C146" s="70" t="s">
        <v>185</v>
      </c>
      <c r="D146" s="76">
        <v>11</v>
      </c>
      <c r="E146" s="77" t="s">
        <v>259</v>
      </c>
      <c r="F146" s="74">
        <v>1861.96</v>
      </c>
      <c r="G146" s="58"/>
      <c r="H146" s="48"/>
      <c r="I146" s="47" t="s">
        <v>39</v>
      </c>
      <c r="J146" s="49">
        <f>IF(I146="Less(-)",-1,1)</f>
        <v>1</v>
      </c>
      <c r="K146" s="50" t="s">
        <v>64</v>
      </c>
      <c r="L146" s="50" t="s">
        <v>7</v>
      </c>
      <c r="M146" s="59"/>
      <c r="N146" s="58"/>
      <c r="O146" s="58"/>
      <c r="P146" s="60"/>
      <c r="Q146" s="58"/>
      <c r="R146" s="58"/>
      <c r="S146" s="60"/>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61">
        <f>total_amount_ba($B$2,$D$2,D146,F146,J146,K146,M146)</f>
        <v>20481.56</v>
      </c>
      <c r="BB146" s="62">
        <f>BA146+SUM(N146:AZ146)</f>
        <v>20481.56</v>
      </c>
      <c r="BC146" s="57" t="str">
        <f>SpellNumber(L146,BB146)</f>
        <v>INR  Twenty Thousand Four Hundred &amp; Eighty One  and Paise Fifty Six Only</v>
      </c>
      <c r="BD146" s="84"/>
      <c r="HO146" s="16"/>
      <c r="HP146" s="16"/>
      <c r="HQ146" s="16"/>
      <c r="HR146" s="16"/>
      <c r="HS146" s="16"/>
    </row>
    <row r="147" spans="1:227" s="15" customFormat="1" ht="69.75" customHeight="1">
      <c r="A147" s="67">
        <v>135</v>
      </c>
      <c r="B147" s="80" t="s">
        <v>543</v>
      </c>
      <c r="C147" s="70" t="s">
        <v>186</v>
      </c>
      <c r="D147" s="76">
        <v>28</v>
      </c>
      <c r="E147" s="77" t="s">
        <v>259</v>
      </c>
      <c r="F147" s="74">
        <v>1423.05</v>
      </c>
      <c r="G147" s="58"/>
      <c r="H147" s="48"/>
      <c r="I147" s="47" t="s">
        <v>39</v>
      </c>
      <c r="J147" s="49">
        <f t="shared" si="2"/>
        <v>1</v>
      </c>
      <c r="K147" s="50" t="s">
        <v>64</v>
      </c>
      <c r="L147" s="50" t="s">
        <v>7</v>
      </c>
      <c r="M147" s="59"/>
      <c r="N147" s="58"/>
      <c r="O147" s="58"/>
      <c r="P147" s="60"/>
      <c r="Q147" s="58"/>
      <c r="R147" s="58"/>
      <c r="S147" s="60"/>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61">
        <f t="shared" si="12"/>
        <v>39845.4</v>
      </c>
      <c r="BB147" s="62">
        <f t="shared" si="3"/>
        <v>39845.4</v>
      </c>
      <c r="BC147" s="57" t="str">
        <f t="shared" si="11"/>
        <v>INR  Thirty Nine Thousand Eight Hundred &amp; Forty Five  and Paise Forty Only</v>
      </c>
      <c r="BD147" s="84"/>
      <c r="HO147" s="16"/>
      <c r="HP147" s="16"/>
      <c r="HQ147" s="16"/>
      <c r="HR147" s="16"/>
      <c r="HS147" s="16"/>
    </row>
    <row r="148" spans="1:227" s="15" customFormat="1" ht="69.75" customHeight="1">
      <c r="A148" s="67">
        <v>136</v>
      </c>
      <c r="B148" s="80" t="s">
        <v>544</v>
      </c>
      <c r="C148" s="70" t="s">
        <v>187</v>
      </c>
      <c r="D148" s="76">
        <v>24</v>
      </c>
      <c r="E148" s="77" t="s">
        <v>259</v>
      </c>
      <c r="F148" s="74">
        <v>1031.65</v>
      </c>
      <c r="G148" s="58"/>
      <c r="H148" s="48"/>
      <c r="I148" s="47" t="s">
        <v>39</v>
      </c>
      <c r="J148" s="49">
        <f t="shared" si="2"/>
        <v>1</v>
      </c>
      <c r="K148" s="50" t="s">
        <v>64</v>
      </c>
      <c r="L148" s="50" t="s">
        <v>7</v>
      </c>
      <c r="M148" s="59"/>
      <c r="N148" s="58"/>
      <c r="O148" s="58"/>
      <c r="P148" s="60"/>
      <c r="Q148" s="58"/>
      <c r="R148" s="58"/>
      <c r="S148" s="60"/>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61">
        <f t="shared" si="12"/>
        <v>24759.6</v>
      </c>
      <c r="BB148" s="62">
        <f t="shared" si="3"/>
        <v>24759.6</v>
      </c>
      <c r="BC148" s="57" t="str">
        <f aca="true" t="shared" si="13" ref="BC148:BC206">SpellNumber(L148,BB148)</f>
        <v>INR  Twenty Four Thousand Seven Hundred &amp; Fifty Nine  and Paise Sixty Only</v>
      </c>
      <c r="BD148" s="84"/>
      <c r="HO148" s="16"/>
      <c r="HP148" s="16"/>
      <c r="HQ148" s="16"/>
      <c r="HR148" s="16"/>
      <c r="HS148" s="16"/>
    </row>
    <row r="149" spans="1:227" s="15" customFormat="1" ht="69.75" customHeight="1">
      <c r="A149" s="67">
        <v>137</v>
      </c>
      <c r="B149" s="80" t="s">
        <v>545</v>
      </c>
      <c r="C149" s="70" t="s">
        <v>188</v>
      </c>
      <c r="D149" s="76">
        <v>22</v>
      </c>
      <c r="E149" s="77" t="s">
        <v>259</v>
      </c>
      <c r="F149" s="74">
        <v>743.2</v>
      </c>
      <c r="G149" s="58"/>
      <c r="H149" s="48"/>
      <c r="I149" s="47" t="s">
        <v>39</v>
      </c>
      <c r="J149" s="49">
        <f t="shared" si="2"/>
        <v>1</v>
      </c>
      <c r="K149" s="50" t="s">
        <v>64</v>
      </c>
      <c r="L149" s="50" t="s">
        <v>7</v>
      </c>
      <c r="M149" s="59"/>
      <c r="N149" s="58"/>
      <c r="O149" s="58"/>
      <c r="P149" s="60"/>
      <c r="Q149" s="58"/>
      <c r="R149" s="58"/>
      <c r="S149" s="60"/>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61">
        <f t="shared" si="12"/>
        <v>16350.4</v>
      </c>
      <c r="BB149" s="62">
        <f t="shared" si="3"/>
        <v>16350.4</v>
      </c>
      <c r="BC149" s="57" t="str">
        <f t="shared" si="13"/>
        <v>INR  Sixteen Thousand Three Hundred &amp; Fifty  and Paise Forty Only</v>
      </c>
      <c r="BD149" s="84"/>
      <c r="HO149" s="16"/>
      <c r="HP149" s="16"/>
      <c r="HQ149" s="16"/>
      <c r="HR149" s="16"/>
      <c r="HS149" s="16"/>
    </row>
    <row r="150" spans="1:227" s="15" customFormat="1" ht="72.75" customHeight="1">
      <c r="A150" s="67">
        <v>138</v>
      </c>
      <c r="B150" s="80" t="s">
        <v>546</v>
      </c>
      <c r="C150" s="70" t="s">
        <v>189</v>
      </c>
      <c r="D150" s="76">
        <v>66</v>
      </c>
      <c r="E150" s="77" t="s">
        <v>259</v>
      </c>
      <c r="F150" s="74">
        <v>609.72</v>
      </c>
      <c r="G150" s="58"/>
      <c r="H150" s="48"/>
      <c r="I150" s="47" t="s">
        <v>39</v>
      </c>
      <c r="J150" s="49">
        <f>IF(I150="Less(-)",-1,1)</f>
        <v>1</v>
      </c>
      <c r="K150" s="50" t="s">
        <v>64</v>
      </c>
      <c r="L150" s="50" t="s">
        <v>7</v>
      </c>
      <c r="M150" s="59"/>
      <c r="N150" s="58"/>
      <c r="O150" s="58"/>
      <c r="P150" s="60"/>
      <c r="Q150" s="58"/>
      <c r="R150" s="58"/>
      <c r="S150" s="60"/>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61">
        <f>total_amount_ba($B$2,$D$2,D150,F150,J150,K150,M150)</f>
        <v>40241.52</v>
      </c>
      <c r="BB150" s="62">
        <f>BA150+SUM(N150:AZ150)</f>
        <v>40241.52</v>
      </c>
      <c r="BC150" s="57" t="str">
        <f>SpellNumber(L150,BB150)</f>
        <v>INR  Forty Thousand Two Hundred &amp; Forty One  and Paise Fifty Two Only</v>
      </c>
      <c r="BD150" s="84"/>
      <c r="HO150" s="16"/>
      <c r="HP150" s="16"/>
      <c r="HQ150" s="16"/>
      <c r="HR150" s="16"/>
      <c r="HS150" s="16"/>
    </row>
    <row r="151" spans="1:227" s="15" customFormat="1" ht="51" customHeight="1">
      <c r="A151" s="67">
        <v>139</v>
      </c>
      <c r="B151" s="80" t="s">
        <v>547</v>
      </c>
      <c r="C151" s="70" t="s">
        <v>190</v>
      </c>
      <c r="D151" s="76">
        <v>21</v>
      </c>
      <c r="E151" s="77" t="s">
        <v>259</v>
      </c>
      <c r="F151" s="74">
        <v>557.68</v>
      </c>
      <c r="G151" s="58"/>
      <c r="H151" s="48"/>
      <c r="I151" s="47" t="s">
        <v>39</v>
      </c>
      <c r="J151" s="49">
        <f t="shared" si="2"/>
        <v>1</v>
      </c>
      <c r="K151" s="50" t="s">
        <v>64</v>
      </c>
      <c r="L151" s="50" t="s">
        <v>7</v>
      </c>
      <c r="M151" s="59"/>
      <c r="N151" s="58"/>
      <c r="O151" s="58"/>
      <c r="P151" s="60"/>
      <c r="Q151" s="58"/>
      <c r="R151" s="58"/>
      <c r="S151" s="60"/>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61">
        <f t="shared" si="12"/>
        <v>11711.28</v>
      </c>
      <c r="BB151" s="62">
        <f t="shared" si="3"/>
        <v>11711.28</v>
      </c>
      <c r="BC151" s="57" t="str">
        <f t="shared" si="13"/>
        <v>INR  Eleven Thousand Seven Hundred &amp; Eleven  and Paise Twenty Eight Only</v>
      </c>
      <c r="BD151" s="84"/>
      <c r="HO151" s="16"/>
      <c r="HP151" s="16"/>
      <c r="HQ151" s="16"/>
      <c r="HR151" s="16"/>
      <c r="HS151" s="16"/>
    </row>
    <row r="152" spans="1:227" s="15" customFormat="1" ht="55.5" customHeight="1">
      <c r="A152" s="67">
        <v>140</v>
      </c>
      <c r="B152" s="80" t="s">
        <v>548</v>
      </c>
      <c r="C152" s="70" t="s">
        <v>191</v>
      </c>
      <c r="D152" s="76">
        <v>96</v>
      </c>
      <c r="E152" s="77" t="s">
        <v>259</v>
      </c>
      <c r="F152" s="74">
        <v>921.93</v>
      </c>
      <c r="G152" s="58"/>
      <c r="H152" s="48"/>
      <c r="I152" s="47" t="s">
        <v>39</v>
      </c>
      <c r="J152" s="49">
        <f t="shared" si="2"/>
        <v>1</v>
      </c>
      <c r="K152" s="50" t="s">
        <v>64</v>
      </c>
      <c r="L152" s="50" t="s">
        <v>7</v>
      </c>
      <c r="M152" s="59"/>
      <c r="N152" s="58"/>
      <c r="O152" s="58"/>
      <c r="P152" s="60"/>
      <c r="Q152" s="58"/>
      <c r="R152" s="58"/>
      <c r="S152" s="60"/>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61">
        <f t="shared" si="12"/>
        <v>88505.28</v>
      </c>
      <c r="BB152" s="62">
        <f t="shared" si="3"/>
        <v>88505.28</v>
      </c>
      <c r="BC152" s="57" t="str">
        <f t="shared" si="13"/>
        <v>INR  Eighty Eight Thousand Five Hundred &amp; Five  and Paise Twenty Eight Only</v>
      </c>
      <c r="BD152" s="84"/>
      <c r="HO152" s="16"/>
      <c r="HP152" s="16"/>
      <c r="HQ152" s="16"/>
      <c r="HR152" s="16"/>
      <c r="HS152" s="16"/>
    </row>
    <row r="153" spans="1:227" s="15" customFormat="1" ht="184.5" customHeight="1">
      <c r="A153" s="67">
        <v>141</v>
      </c>
      <c r="B153" s="80" t="s">
        <v>549</v>
      </c>
      <c r="C153" s="70" t="s">
        <v>192</v>
      </c>
      <c r="D153" s="76">
        <v>23</v>
      </c>
      <c r="E153" s="77" t="s">
        <v>259</v>
      </c>
      <c r="F153" s="74">
        <v>3687.71</v>
      </c>
      <c r="G153" s="58"/>
      <c r="H153" s="48"/>
      <c r="I153" s="47" t="s">
        <v>39</v>
      </c>
      <c r="J153" s="49">
        <f>IF(I153="Less(-)",-1,1)</f>
        <v>1</v>
      </c>
      <c r="K153" s="50" t="s">
        <v>64</v>
      </c>
      <c r="L153" s="50" t="s">
        <v>7</v>
      </c>
      <c r="M153" s="59"/>
      <c r="N153" s="58"/>
      <c r="O153" s="58"/>
      <c r="P153" s="60"/>
      <c r="Q153" s="58"/>
      <c r="R153" s="58"/>
      <c r="S153" s="60"/>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61">
        <f>total_amount_ba($B$2,$D$2,D153,F153,J153,K153,M153)</f>
        <v>84817.33</v>
      </c>
      <c r="BB153" s="62">
        <f>BA153+SUM(N153:AZ153)</f>
        <v>84817.33</v>
      </c>
      <c r="BC153" s="57" t="str">
        <f>SpellNumber(L153,BB153)</f>
        <v>INR  Eighty Four Thousand Eight Hundred &amp; Seventeen  and Paise Thirty Three Only</v>
      </c>
      <c r="BD153" s="84"/>
      <c r="HO153" s="16"/>
      <c r="HP153" s="16"/>
      <c r="HQ153" s="16"/>
      <c r="HR153" s="16"/>
      <c r="HS153" s="16"/>
    </row>
    <row r="154" spans="1:227" s="15" customFormat="1" ht="84" customHeight="1">
      <c r="A154" s="67">
        <v>142</v>
      </c>
      <c r="B154" s="80" t="s">
        <v>550</v>
      </c>
      <c r="C154" s="70" t="s">
        <v>193</v>
      </c>
      <c r="D154" s="76">
        <v>14</v>
      </c>
      <c r="E154" s="77" t="s">
        <v>259</v>
      </c>
      <c r="F154" s="74">
        <v>3245.41</v>
      </c>
      <c r="G154" s="58"/>
      <c r="H154" s="48"/>
      <c r="I154" s="47" t="s">
        <v>39</v>
      </c>
      <c r="J154" s="49">
        <f t="shared" si="2"/>
        <v>1</v>
      </c>
      <c r="K154" s="50" t="s">
        <v>64</v>
      </c>
      <c r="L154" s="50" t="s">
        <v>7</v>
      </c>
      <c r="M154" s="59"/>
      <c r="N154" s="58"/>
      <c r="O154" s="58"/>
      <c r="P154" s="60"/>
      <c r="Q154" s="58"/>
      <c r="R154" s="58"/>
      <c r="S154" s="60"/>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61">
        <f t="shared" si="12"/>
        <v>45435.74</v>
      </c>
      <c r="BB154" s="62">
        <f t="shared" si="3"/>
        <v>45435.74</v>
      </c>
      <c r="BC154" s="57" t="str">
        <f t="shared" si="13"/>
        <v>INR  Forty Five Thousand Four Hundred &amp; Thirty Five  and Paise Seventy Four Only</v>
      </c>
      <c r="BD154" s="84"/>
      <c r="HO154" s="16"/>
      <c r="HP154" s="16"/>
      <c r="HQ154" s="16"/>
      <c r="HR154" s="16"/>
      <c r="HS154" s="16"/>
    </row>
    <row r="155" spans="1:227" s="15" customFormat="1" ht="52.5" customHeight="1">
      <c r="A155" s="67">
        <v>143</v>
      </c>
      <c r="B155" s="80" t="s">
        <v>551</v>
      </c>
      <c r="C155" s="70" t="s">
        <v>194</v>
      </c>
      <c r="D155" s="76">
        <v>14</v>
      </c>
      <c r="E155" s="77" t="s">
        <v>259</v>
      </c>
      <c r="F155" s="74">
        <v>468.32</v>
      </c>
      <c r="G155" s="58"/>
      <c r="H155" s="48"/>
      <c r="I155" s="47" t="s">
        <v>39</v>
      </c>
      <c r="J155" s="49">
        <f t="shared" si="2"/>
        <v>1</v>
      </c>
      <c r="K155" s="50" t="s">
        <v>64</v>
      </c>
      <c r="L155" s="50" t="s">
        <v>7</v>
      </c>
      <c r="M155" s="59"/>
      <c r="N155" s="58"/>
      <c r="O155" s="58"/>
      <c r="P155" s="60"/>
      <c r="Q155" s="58"/>
      <c r="R155" s="58"/>
      <c r="S155" s="60"/>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61">
        <f t="shared" si="12"/>
        <v>6556.48</v>
      </c>
      <c r="BB155" s="62">
        <f t="shared" si="3"/>
        <v>6556.48</v>
      </c>
      <c r="BC155" s="57" t="str">
        <f t="shared" si="13"/>
        <v>INR  Six Thousand Five Hundred &amp; Fifty Six  and Paise Forty Eight Only</v>
      </c>
      <c r="BD155" s="84"/>
      <c r="HO155" s="16"/>
      <c r="HP155" s="16"/>
      <c r="HQ155" s="16"/>
      <c r="HR155" s="16"/>
      <c r="HS155" s="16"/>
    </row>
    <row r="156" spans="1:227" s="15" customFormat="1" ht="82.5" customHeight="1">
      <c r="A156" s="67">
        <v>144</v>
      </c>
      <c r="B156" s="80" t="s">
        <v>552</v>
      </c>
      <c r="C156" s="70" t="s">
        <v>195</v>
      </c>
      <c r="D156" s="76">
        <v>21</v>
      </c>
      <c r="E156" s="77" t="s">
        <v>259</v>
      </c>
      <c r="F156" s="74">
        <v>1100.66</v>
      </c>
      <c r="G156" s="58"/>
      <c r="H156" s="48"/>
      <c r="I156" s="47" t="s">
        <v>39</v>
      </c>
      <c r="J156" s="49">
        <f>IF(I156="Less(-)",-1,1)</f>
        <v>1</v>
      </c>
      <c r="K156" s="50" t="s">
        <v>64</v>
      </c>
      <c r="L156" s="50" t="s">
        <v>7</v>
      </c>
      <c r="M156" s="59"/>
      <c r="N156" s="58"/>
      <c r="O156" s="58"/>
      <c r="P156" s="60"/>
      <c r="Q156" s="58"/>
      <c r="R156" s="58"/>
      <c r="S156" s="60"/>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61">
        <f>total_amount_ba($B$2,$D$2,D156,F156,J156,K156,M156)</f>
        <v>23113.86</v>
      </c>
      <c r="BB156" s="62">
        <f>BA156+SUM(N156:AZ156)</f>
        <v>23113.86</v>
      </c>
      <c r="BC156" s="57" t="str">
        <f>SpellNumber(L156,BB156)</f>
        <v>INR  Twenty Three Thousand One Hundred &amp; Thirteen  and Paise Eighty Six Only</v>
      </c>
      <c r="BD156" s="84"/>
      <c r="HO156" s="16"/>
      <c r="HP156" s="16"/>
      <c r="HQ156" s="16"/>
      <c r="HR156" s="16"/>
      <c r="HS156" s="16"/>
    </row>
    <row r="157" spans="1:227" s="15" customFormat="1" ht="68.25" customHeight="1">
      <c r="A157" s="67">
        <v>145</v>
      </c>
      <c r="B157" s="80" t="s">
        <v>553</v>
      </c>
      <c r="C157" s="70" t="s">
        <v>196</v>
      </c>
      <c r="D157" s="76">
        <v>21</v>
      </c>
      <c r="E157" s="77" t="s">
        <v>259</v>
      </c>
      <c r="F157" s="74">
        <v>1148.17</v>
      </c>
      <c r="G157" s="58"/>
      <c r="H157" s="48"/>
      <c r="I157" s="47" t="s">
        <v>39</v>
      </c>
      <c r="J157" s="49">
        <f>IF(I157="Less(-)",-1,1)</f>
        <v>1</v>
      </c>
      <c r="K157" s="50" t="s">
        <v>64</v>
      </c>
      <c r="L157" s="50" t="s">
        <v>7</v>
      </c>
      <c r="M157" s="59"/>
      <c r="N157" s="58"/>
      <c r="O157" s="58"/>
      <c r="P157" s="60"/>
      <c r="Q157" s="58"/>
      <c r="R157" s="58"/>
      <c r="S157" s="60"/>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61">
        <f>total_amount_ba($B$2,$D$2,D157,F157,J157,K157,M157)</f>
        <v>24111.57</v>
      </c>
      <c r="BB157" s="62">
        <f>BA157+SUM(N157:AZ157)</f>
        <v>24111.57</v>
      </c>
      <c r="BC157" s="57" t="str">
        <f>SpellNumber(L157,BB157)</f>
        <v>INR  Twenty Four Thousand One Hundred &amp; Eleven  and Paise Fifty Seven Only</v>
      </c>
      <c r="BD157" s="84"/>
      <c r="HO157" s="16"/>
      <c r="HP157" s="16"/>
      <c r="HQ157" s="16"/>
      <c r="HR157" s="16"/>
      <c r="HS157" s="16"/>
    </row>
    <row r="158" spans="1:227" s="15" customFormat="1" ht="47.25" customHeight="1">
      <c r="A158" s="67">
        <v>146</v>
      </c>
      <c r="B158" s="80" t="s">
        <v>331</v>
      </c>
      <c r="C158" s="70" t="s">
        <v>197</v>
      </c>
      <c r="D158" s="76">
        <v>10</v>
      </c>
      <c r="E158" s="77" t="s">
        <v>259</v>
      </c>
      <c r="F158" s="74">
        <v>1280.52</v>
      </c>
      <c r="G158" s="58"/>
      <c r="H158" s="48"/>
      <c r="I158" s="47" t="s">
        <v>39</v>
      </c>
      <c r="J158" s="49">
        <f>IF(I158="Less(-)",-1,1)</f>
        <v>1</v>
      </c>
      <c r="K158" s="50" t="s">
        <v>64</v>
      </c>
      <c r="L158" s="50" t="s">
        <v>7</v>
      </c>
      <c r="M158" s="59"/>
      <c r="N158" s="58"/>
      <c r="O158" s="58"/>
      <c r="P158" s="60"/>
      <c r="Q158" s="58"/>
      <c r="R158" s="58"/>
      <c r="S158" s="60"/>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61">
        <f>total_amount_ba($B$2,$D$2,D158,F158,J158,K158,M158)</f>
        <v>12805.2</v>
      </c>
      <c r="BB158" s="62">
        <f>BA158+SUM(N158:AZ158)</f>
        <v>12805.2</v>
      </c>
      <c r="BC158" s="57" t="str">
        <f>SpellNumber(L158,BB158)</f>
        <v>INR  Twelve Thousand Eight Hundred &amp; Five  and Paise Twenty Only</v>
      </c>
      <c r="BD158" s="84"/>
      <c r="HO158" s="16"/>
      <c r="HP158" s="16"/>
      <c r="HQ158" s="16"/>
      <c r="HR158" s="16"/>
      <c r="HS158" s="16"/>
    </row>
    <row r="159" spans="1:227" s="15" customFormat="1" ht="68.25" customHeight="1">
      <c r="A159" s="67">
        <v>147</v>
      </c>
      <c r="B159" s="80" t="s">
        <v>554</v>
      </c>
      <c r="C159" s="70" t="s">
        <v>198</v>
      </c>
      <c r="D159" s="76">
        <v>12</v>
      </c>
      <c r="E159" s="77" t="s">
        <v>259</v>
      </c>
      <c r="F159" s="74">
        <v>102.94</v>
      </c>
      <c r="G159" s="58"/>
      <c r="H159" s="48"/>
      <c r="I159" s="47" t="s">
        <v>39</v>
      </c>
      <c r="J159" s="49">
        <f t="shared" si="2"/>
        <v>1</v>
      </c>
      <c r="K159" s="50" t="s">
        <v>64</v>
      </c>
      <c r="L159" s="50" t="s">
        <v>7</v>
      </c>
      <c r="M159" s="59"/>
      <c r="N159" s="58"/>
      <c r="O159" s="58"/>
      <c r="P159" s="60"/>
      <c r="Q159" s="58"/>
      <c r="R159" s="58"/>
      <c r="S159" s="60"/>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61">
        <f t="shared" si="12"/>
        <v>1235.28</v>
      </c>
      <c r="BB159" s="62">
        <f t="shared" si="3"/>
        <v>1235.28</v>
      </c>
      <c r="BC159" s="57" t="str">
        <f t="shared" si="13"/>
        <v>INR  One Thousand Two Hundred &amp; Thirty Five  and Paise Twenty Eight Only</v>
      </c>
      <c r="BD159" s="84"/>
      <c r="HO159" s="16"/>
      <c r="HP159" s="16"/>
      <c r="HQ159" s="16"/>
      <c r="HR159" s="16"/>
      <c r="HS159" s="16"/>
    </row>
    <row r="160" spans="1:227" s="15" customFormat="1" ht="65.25" customHeight="1">
      <c r="A160" s="67">
        <v>148</v>
      </c>
      <c r="B160" s="80" t="s">
        <v>332</v>
      </c>
      <c r="C160" s="70" t="s">
        <v>199</v>
      </c>
      <c r="D160" s="76">
        <v>23</v>
      </c>
      <c r="E160" s="77" t="s">
        <v>259</v>
      </c>
      <c r="F160" s="74">
        <v>693.43</v>
      </c>
      <c r="G160" s="58"/>
      <c r="H160" s="48"/>
      <c r="I160" s="47" t="s">
        <v>39</v>
      </c>
      <c r="J160" s="49">
        <f t="shared" si="2"/>
        <v>1</v>
      </c>
      <c r="K160" s="50" t="s">
        <v>64</v>
      </c>
      <c r="L160" s="50" t="s">
        <v>7</v>
      </c>
      <c r="M160" s="59"/>
      <c r="N160" s="58"/>
      <c r="O160" s="58"/>
      <c r="P160" s="60"/>
      <c r="Q160" s="58"/>
      <c r="R160" s="58"/>
      <c r="S160" s="60"/>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61">
        <f t="shared" si="12"/>
        <v>15948.89</v>
      </c>
      <c r="BB160" s="62">
        <f t="shared" si="3"/>
        <v>15948.89</v>
      </c>
      <c r="BC160" s="57" t="str">
        <f t="shared" si="13"/>
        <v>INR  Fifteen Thousand Nine Hundred &amp; Forty Eight  and Paise Eighty Nine Only</v>
      </c>
      <c r="BD160" s="84"/>
      <c r="HO160" s="16"/>
      <c r="HP160" s="16"/>
      <c r="HQ160" s="16"/>
      <c r="HR160" s="16"/>
      <c r="HS160" s="16"/>
    </row>
    <row r="161" spans="1:227" s="15" customFormat="1" ht="34.5" customHeight="1">
      <c r="A161" s="67">
        <v>149</v>
      </c>
      <c r="B161" s="80" t="s">
        <v>555</v>
      </c>
      <c r="C161" s="70" t="s">
        <v>200</v>
      </c>
      <c r="D161" s="76">
        <v>100</v>
      </c>
      <c r="E161" s="77" t="s">
        <v>259</v>
      </c>
      <c r="F161" s="74">
        <v>70.13</v>
      </c>
      <c r="G161" s="58"/>
      <c r="H161" s="48"/>
      <c r="I161" s="47" t="s">
        <v>39</v>
      </c>
      <c r="J161" s="49">
        <f t="shared" si="2"/>
        <v>1</v>
      </c>
      <c r="K161" s="50" t="s">
        <v>64</v>
      </c>
      <c r="L161" s="50" t="s">
        <v>7</v>
      </c>
      <c r="M161" s="59"/>
      <c r="N161" s="58"/>
      <c r="O161" s="58"/>
      <c r="P161" s="60"/>
      <c r="Q161" s="58"/>
      <c r="R161" s="58"/>
      <c r="S161" s="60"/>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61">
        <f t="shared" si="12"/>
        <v>7013</v>
      </c>
      <c r="BB161" s="62">
        <f t="shared" si="3"/>
        <v>7013</v>
      </c>
      <c r="BC161" s="57" t="str">
        <f t="shared" si="13"/>
        <v>INR  Seven Thousand  &amp;Thirteen  Only</v>
      </c>
      <c r="BD161" s="84"/>
      <c r="HO161" s="16"/>
      <c r="HP161" s="16"/>
      <c r="HQ161" s="16"/>
      <c r="HR161" s="16"/>
      <c r="HS161" s="16"/>
    </row>
    <row r="162" spans="1:227" s="15" customFormat="1" ht="35.25" customHeight="1">
      <c r="A162" s="67">
        <v>150</v>
      </c>
      <c r="B162" s="80" t="s">
        <v>556</v>
      </c>
      <c r="C162" s="70" t="s">
        <v>201</v>
      </c>
      <c r="D162" s="76">
        <v>23</v>
      </c>
      <c r="E162" s="77" t="s">
        <v>259</v>
      </c>
      <c r="F162" s="74">
        <v>237.55</v>
      </c>
      <c r="G162" s="58"/>
      <c r="H162" s="48"/>
      <c r="I162" s="47" t="s">
        <v>39</v>
      </c>
      <c r="J162" s="49">
        <f t="shared" si="2"/>
        <v>1</v>
      </c>
      <c r="K162" s="50" t="s">
        <v>64</v>
      </c>
      <c r="L162" s="50" t="s">
        <v>7</v>
      </c>
      <c r="M162" s="59"/>
      <c r="N162" s="58"/>
      <c r="O162" s="58"/>
      <c r="P162" s="60"/>
      <c r="Q162" s="58"/>
      <c r="R162" s="58"/>
      <c r="S162" s="60"/>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61">
        <f t="shared" si="12"/>
        <v>5463.65</v>
      </c>
      <c r="BB162" s="62">
        <f t="shared" si="3"/>
        <v>5463.65</v>
      </c>
      <c r="BC162" s="57" t="str">
        <f t="shared" si="13"/>
        <v>INR  Five Thousand Four Hundred &amp; Sixty Three  and Paise Sixty Five Only</v>
      </c>
      <c r="BD162" s="84"/>
      <c r="HO162" s="16"/>
      <c r="HP162" s="16"/>
      <c r="HQ162" s="16"/>
      <c r="HR162" s="16"/>
      <c r="HS162" s="16"/>
    </row>
    <row r="163" spans="1:227" s="15" customFormat="1" ht="35.25" customHeight="1">
      <c r="A163" s="67">
        <v>151</v>
      </c>
      <c r="B163" s="80" t="s">
        <v>557</v>
      </c>
      <c r="C163" s="70" t="s">
        <v>202</v>
      </c>
      <c r="D163" s="76">
        <v>44</v>
      </c>
      <c r="E163" s="77" t="s">
        <v>259</v>
      </c>
      <c r="F163" s="74">
        <v>152.71</v>
      </c>
      <c r="G163" s="58"/>
      <c r="H163" s="48"/>
      <c r="I163" s="47" t="s">
        <v>39</v>
      </c>
      <c r="J163" s="49">
        <f t="shared" si="2"/>
        <v>1</v>
      </c>
      <c r="K163" s="50" t="s">
        <v>64</v>
      </c>
      <c r="L163" s="50" t="s">
        <v>7</v>
      </c>
      <c r="M163" s="59"/>
      <c r="N163" s="58"/>
      <c r="O163" s="58"/>
      <c r="P163" s="60"/>
      <c r="Q163" s="58"/>
      <c r="R163" s="58"/>
      <c r="S163" s="60"/>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61">
        <f t="shared" si="12"/>
        <v>6719.24</v>
      </c>
      <c r="BB163" s="62">
        <f t="shared" si="3"/>
        <v>6719.24</v>
      </c>
      <c r="BC163" s="57" t="str">
        <f t="shared" si="13"/>
        <v>INR  Six Thousand Seven Hundred &amp; Nineteen  and Paise Twenty Four Only</v>
      </c>
      <c r="BD163" s="84"/>
      <c r="HO163" s="16"/>
      <c r="HP163" s="16"/>
      <c r="HQ163" s="16"/>
      <c r="HR163" s="16"/>
      <c r="HS163" s="16"/>
    </row>
    <row r="164" spans="1:227" s="15" customFormat="1" ht="36.75" customHeight="1">
      <c r="A164" s="67">
        <v>152</v>
      </c>
      <c r="B164" s="80" t="s">
        <v>558</v>
      </c>
      <c r="C164" s="70" t="s">
        <v>203</v>
      </c>
      <c r="D164" s="76">
        <v>50</v>
      </c>
      <c r="E164" s="77" t="s">
        <v>259</v>
      </c>
      <c r="F164" s="74">
        <v>486.42</v>
      </c>
      <c r="G164" s="58"/>
      <c r="H164" s="48"/>
      <c r="I164" s="47" t="s">
        <v>39</v>
      </c>
      <c r="J164" s="49">
        <f t="shared" si="2"/>
        <v>1</v>
      </c>
      <c r="K164" s="50" t="s">
        <v>64</v>
      </c>
      <c r="L164" s="50" t="s">
        <v>7</v>
      </c>
      <c r="M164" s="59"/>
      <c r="N164" s="58"/>
      <c r="O164" s="58"/>
      <c r="P164" s="60"/>
      <c r="Q164" s="58"/>
      <c r="R164" s="58"/>
      <c r="S164" s="60"/>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61">
        <f t="shared" si="12"/>
        <v>24321</v>
      </c>
      <c r="BB164" s="62">
        <f t="shared" si="3"/>
        <v>24321</v>
      </c>
      <c r="BC164" s="57" t="str">
        <f t="shared" si="13"/>
        <v>INR  Twenty Four Thousand Three Hundred &amp; Twenty One  Only</v>
      </c>
      <c r="BD164" s="84"/>
      <c r="HO164" s="16"/>
      <c r="HP164" s="16"/>
      <c r="HQ164" s="16"/>
      <c r="HR164" s="16"/>
      <c r="HS164" s="16"/>
    </row>
    <row r="165" spans="1:227" s="15" customFormat="1" ht="52.5" customHeight="1">
      <c r="A165" s="67">
        <v>153</v>
      </c>
      <c r="B165" s="80" t="s">
        <v>559</v>
      </c>
      <c r="C165" s="70" t="s">
        <v>204</v>
      </c>
      <c r="D165" s="76">
        <v>11</v>
      </c>
      <c r="E165" s="77" t="s">
        <v>259</v>
      </c>
      <c r="F165" s="74">
        <v>11802.94</v>
      </c>
      <c r="G165" s="58"/>
      <c r="H165" s="48"/>
      <c r="I165" s="47" t="s">
        <v>39</v>
      </c>
      <c r="J165" s="49">
        <f t="shared" si="2"/>
        <v>1</v>
      </c>
      <c r="K165" s="50" t="s">
        <v>64</v>
      </c>
      <c r="L165" s="50" t="s">
        <v>7</v>
      </c>
      <c r="M165" s="59"/>
      <c r="N165" s="58"/>
      <c r="O165" s="58"/>
      <c r="P165" s="60"/>
      <c r="Q165" s="58"/>
      <c r="R165" s="58"/>
      <c r="S165" s="60"/>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61">
        <f t="shared" si="12"/>
        <v>129832.34</v>
      </c>
      <c r="BB165" s="62">
        <f t="shared" si="3"/>
        <v>129832.34</v>
      </c>
      <c r="BC165" s="57" t="str">
        <f t="shared" si="13"/>
        <v>INR  One Lakh Twenty Nine Thousand Eight Hundred &amp; Thirty Two  and Paise Thirty Four Only</v>
      </c>
      <c r="BD165" s="84"/>
      <c r="HO165" s="16"/>
      <c r="HP165" s="16"/>
      <c r="HQ165" s="16"/>
      <c r="HR165" s="16"/>
      <c r="HS165" s="16"/>
    </row>
    <row r="166" spans="1:227" s="15" customFormat="1" ht="69.75" customHeight="1">
      <c r="A166" s="67">
        <v>154</v>
      </c>
      <c r="B166" s="80" t="s">
        <v>560</v>
      </c>
      <c r="C166" s="70" t="s">
        <v>205</v>
      </c>
      <c r="D166" s="76">
        <v>137.9</v>
      </c>
      <c r="E166" s="77" t="s">
        <v>539</v>
      </c>
      <c r="F166" s="74">
        <v>221.72</v>
      </c>
      <c r="G166" s="58"/>
      <c r="H166" s="48"/>
      <c r="I166" s="47" t="s">
        <v>39</v>
      </c>
      <c r="J166" s="49">
        <f t="shared" si="2"/>
        <v>1</v>
      </c>
      <c r="K166" s="50" t="s">
        <v>64</v>
      </c>
      <c r="L166" s="50" t="s">
        <v>7</v>
      </c>
      <c r="M166" s="59"/>
      <c r="N166" s="58"/>
      <c r="O166" s="58"/>
      <c r="P166" s="60"/>
      <c r="Q166" s="58"/>
      <c r="R166" s="58"/>
      <c r="S166" s="60"/>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61">
        <f t="shared" si="12"/>
        <v>30575.19</v>
      </c>
      <c r="BB166" s="62">
        <f t="shared" si="3"/>
        <v>30575.19</v>
      </c>
      <c r="BC166" s="57" t="str">
        <f t="shared" si="13"/>
        <v>INR  Thirty Thousand Five Hundred &amp; Seventy Five  and Paise Nineteen Only</v>
      </c>
      <c r="BD166" s="84"/>
      <c r="HO166" s="16"/>
      <c r="HP166" s="16"/>
      <c r="HQ166" s="16"/>
      <c r="HR166" s="16"/>
      <c r="HS166" s="16"/>
    </row>
    <row r="167" spans="1:227" s="15" customFormat="1" ht="69.75" customHeight="1">
      <c r="A167" s="67">
        <v>155</v>
      </c>
      <c r="B167" s="80" t="s">
        <v>561</v>
      </c>
      <c r="C167" s="70" t="s">
        <v>206</v>
      </c>
      <c r="D167" s="76">
        <v>415</v>
      </c>
      <c r="E167" s="77" t="s">
        <v>539</v>
      </c>
      <c r="F167" s="74">
        <v>330.31</v>
      </c>
      <c r="G167" s="58"/>
      <c r="H167" s="48"/>
      <c r="I167" s="47" t="s">
        <v>39</v>
      </c>
      <c r="J167" s="49">
        <f t="shared" si="2"/>
        <v>1</v>
      </c>
      <c r="K167" s="50" t="s">
        <v>64</v>
      </c>
      <c r="L167" s="50" t="s">
        <v>7</v>
      </c>
      <c r="M167" s="59"/>
      <c r="N167" s="58"/>
      <c r="O167" s="58"/>
      <c r="P167" s="60"/>
      <c r="Q167" s="58"/>
      <c r="R167" s="58"/>
      <c r="S167" s="60"/>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61">
        <f t="shared" si="12"/>
        <v>137078.65</v>
      </c>
      <c r="BB167" s="62">
        <f t="shared" si="3"/>
        <v>137078.65</v>
      </c>
      <c r="BC167" s="57" t="str">
        <f t="shared" si="13"/>
        <v>INR  One Lakh Thirty Seven Thousand  &amp;Seventy Eight  and Paise Sixty Five Only</v>
      </c>
      <c r="BD167" s="84"/>
      <c r="HO167" s="16"/>
      <c r="HP167" s="16"/>
      <c r="HQ167" s="16"/>
      <c r="HR167" s="16"/>
      <c r="HS167" s="16"/>
    </row>
    <row r="168" spans="1:227" s="15" customFormat="1" ht="69.75" customHeight="1">
      <c r="A168" s="67">
        <v>156</v>
      </c>
      <c r="B168" s="80" t="s">
        <v>562</v>
      </c>
      <c r="C168" s="70" t="s">
        <v>207</v>
      </c>
      <c r="D168" s="76">
        <v>286</v>
      </c>
      <c r="E168" s="77" t="s">
        <v>539</v>
      </c>
      <c r="F168" s="74">
        <v>617.64</v>
      </c>
      <c r="G168" s="58"/>
      <c r="H168" s="48"/>
      <c r="I168" s="47" t="s">
        <v>39</v>
      </c>
      <c r="J168" s="49">
        <f t="shared" si="2"/>
        <v>1</v>
      </c>
      <c r="K168" s="50" t="s">
        <v>64</v>
      </c>
      <c r="L168" s="50" t="s">
        <v>7</v>
      </c>
      <c r="M168" s="59"/>
      <c r="N168" s="58"/>
      <c r="O168" s="58"/>
      <c r="P168" s="60"/>
      <c r="Q168" s="58"/>
      <c r="R168" s="58"/>
      <c r="S168" s="60"/>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61">
        <f t="shared" si="12"/>
        <v>176645.04</v>
      </c>
      <c r="BB168" s="62">
        <f t="shared" si="3"/>
        <v>176645.04</v>
      </c>
      <c r="BC168" s="57" t="str">
        <f t="shared" si="13"/>
        <v>INR  One Lakh Seventy Six Thousand Six Hundred &amp; Forty Five  and Paise Four Only</v>
      </c>
      <c r="BD168" s="84"/>
      <c r="HO168" s="16"/>
      <c r="HP168" s="16"/>
      <c r="HQ168" s="16"/>
      <c r="HR168" s="16"/>
      <c r="HS168" s="16"/>
    </row>
    <row r="169" spans="1:227" s="15" customFormat="1" ht="85.5" customHeight="1">
      <c r="A169" s="67">
        <v>157</v>
      </c>
      <c r="B169" s="80" t="s">
        <v>563</v>
      </c>
      <c r="C169" s="70" t="s">
        <v>208</v>
      </c>
      <c r="D169" s="76">
        <v>40</v>
      </c>
      <c r="E169" s="77" t="s">
        <v>249</v>
      </c>
      <c r="F169" s="74">
        <v>52.04</v>
      </c>
      <c r="G169" s="58"/>
      <c r="H169" s="48"/>
      <c r="I169" s="47" t="s">
        <v>39</v>
      </c>
      <c r="J169" s="49">
        <f t="shared" si="2"/>
        <v>1</v>
      </c>
      <c r="K169" s="50" t="s">
        <v>64</v>
      </c>
      <c r="L169" s="50" t="s">
        <v>7</v>
      </c>
      <c r="M169" s="59"/>
      <c r="N169" s="58"/>
      <c r="O169" s="58"/>
      <c r="P169" s="60"/>
      <c r="Q169" s="58"/>
      <c r="R169" s="58"/>
      <c r="S169" s="60"/>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61">
        <f t="shared" si="12"/>
        <v>2081.6</v>
      </c>
      <c r="BB169" s="62">
        <f t="shared" si="3"/>
        <v>2081.6</v>
      </c>
      <c r="BC169" s="57" t="str">
        <f t="shared" si="13"/>
        <v>INR  Two Thousand  &amp;Eighty One  and Paise Sixty Only</v>
      </c>
      <c r="BD169" s="84"/>
      <c r="HO169" s="16"/>
      <c r="HP169" s="16"/>
      <c r="HQ169" s="16"/>
      <c r="HR169" s="16"/>
      <c r="HS169" s="16"/>
    </row>
    <row r="170" spans="1:227" s="15" customFormat="1" ht="85.5" customHeight="1">
      <c r="A170" s="67">
        <v>158</v>
      </c>
      <c r="B170" s="80" t="s">
        <v>564</v>
      </c>
      <c r="C170" s="70" t="s">
        <v>209</v>
      </c>
      <c r="D170" s="76">
        <v>50</v>
      </c>
      <c r="E170" s="77" t="s">
        <v>249</v>
      </c>
      <c r="F170" s="74">
        <v>96.15</v>
      </c>
      <c r="G170" s="58"/>
      <c r="H170" s="48"/>
      <c r="I170" s="47" t="s">
        <v>39</v>
      </c>
      <c r="J170" s="49">
        <f t="shared" si="2"/>
        <v>1</v>
      </c>
      <c r="K170" s="50" t="s">
        <v>64</v>
      </c>
      <c r="L170" s="50" t="s">
        <v>7</v>
      </c>
      <c r="M170" s="59"/>
      <c r="N170" s="58"/>
      <c r="O170" s="58"/>
      <c r="P170" s="60"/>
      <c r="Q170" s="58"/>
      <c r="R170" s="58"/>
      <c r="S170" s="60"/>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61">
        <f t="shared" si="12"/>
        <v>4807.5</v>
      </c>
      <c r="BB170" s="62">
        <f t="shared" si="3"/>
        <v>4807.5</v>
      </c>
      <c r="BC170" s="57" t="str">
        <f t="shared" si="13"/>
        <v>INR  Four Thousand Eight Hundred &amp; Seven  and Paise Fifty Only</v>
      </c>
      <c r="BD170" s="84"/>
      <c r="HO170" s="16"/>
      <c r="HP170" s="16"/>
      <c r="HQ170" s="16"/>
      <c r="HR170" s="16"/>
      <c r="HS170" s="16"/>
    </row>
    <row r="171" spans="1:227" s="15" customFormat="1" ht="85.5" customHeight="1">
      <c r="A171" s="67">
        <v>159</v>
      </c>
      <c r="B171" s="80" t="s">
        <v>565</v>
      </c>
      <c r="C171" s="70" t="s">
        <v>210</v>
      </c>
      <c r="D171" s="76">
        <v>29</v>
      </c>
      <c r="E171" s="77" t="s">
        <v>249</v>
      </c>
      <c r="F171" s="74">
        <v>296.37</v>
      </c>
      <c r="G171" s="58"/>
      <c r="H171" s="48"/>
      <c r="I171" s="47" t="s">
        <v>39</v>
      </c>
      <c r="J171" s="49">
        <f t="shared" si="2"/>
        <v>1</v>
      </c>
      <c r="K171" s="50" t="s">
        <v>64</v>
      </c>
      <c r="L171" s="50" t="s">
        <v>7</v>
      </c>
      <c r="M171" s="59"/>
      <c r="N171" s="58"/>
      <c r="O171" s="58"/>
      <c r="P171" s="60"/>
      <c r="Q171" s="58"/>
      <c r="R171" s="58"/>
      <c r="S171" s="60"/>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61">
        <f t="shared" si="12"/>
        <v>8594.73</v>
      </c>
      <c r="BB171" s="62">
        <f t="shared" si="3"/>
        <v>8594.73</v>
      </c>
      <c r="BC171" s="57" t="str">
        <f t="shared" si="13"/>
        <v>INR  Eight Thousand Five Hundred &amp; Ninety Four  and Paise Seventy Three Only</v>
      </c>
      <c r="BD171" s="84"/>
      <c r="HO171" s="16"/>
      <c r="HP171" s="16"/>
      <c r="HQ171" s="16"/>
      <c r="HR171" s="16"/>
      <c r="HS171" s="16"/>
    </row>
    <row r="172" spans="1:227" s="15" customFormat="1" ht="85.5" customHeight="1">
      <c r="A172" s="67">
        <v>160</v>
      </c>
      <c r="B172" s="80" t="s">
        <v>566</v>
      </c>
      <c r="C172" s="70" t="s">
        <v>211</v>
      </c>
      <c r="D172" s="76">
        <v>26</v>
      </c>
      <c r="E172" s="77" t="s">
        <v>249</v>
      </c>
      <c r="F172" s="74">
        <v>114.25</v>
      </c>
      <c r="G172" s="58"/>
      <c r="H172" s="48"/>
      <c r="I172" s="47" t="s">
        <v>39</v>
      </c>
      <c r="J172" s="49">
        <f t="shared" si="2"/>
        <v>1</v>
      </c>
      <c r="K172" s="50" t="s">
        <v>64</v>
      </c>
      <c r="L172" s="50" t="s">
        <v>7</v>
      </c>
      <c r="M172" s="59"/>
      <c r="N172" s="58"/>
      <c r="O172" s="58"/>
      <c r="P172" s="60"/>
      <c r="Q172" s="58"/>
      <c r="R172" s="58"/>
      <c r="S172" s="60"/>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61">
        <f t="shared" si="12"/>
        <v>2970.5</v>
      </c>
      <c r="BB172" s="62">
        <f t="shared" si="3"/>
        <v>2970.5</v>
      </c>
      <c r="BC172" s="57" t="str">
        <f t="shared" si="13"/>
        <v>INR  Two Thousand Nine Hundred &amp; Seventy  and Paise Fifty Only</v>
      </c>
      <c r="BD172" s="84"/>
      <c r="HO172" s="16"/>
      <c r="HP172" s="16"/>
      <c r="HQ172" s="16"/>
      <c r="HR172" s="16"/>
      <c r="HS172" s="16"/>
    </row>
    <row r="173" spans="1:227" s="15" customFormat="1" ht="85.5" customHeight="1">
      <c r="A173" s="67">
        <v>161</v>
      </c>
      <c r="B173" s="80" t="s">
        <v>567</v>
      </c>
      <c r="C173" s="70" t="s">
        <v>212</v>
      </c>
      <c r="D173" s="76">
        <v>42</v>
      </c>
      <c r="E173" s="77" t="s">
        <v>249</v>
      </c>
      <c r="F173" s="74">
        <v>220.58</v>
      </c>
      <c r="G173" s="58"/>
      <c r="H173" s="48"/>
      <c r="I173" s="47" t="s">
        <v>39</v>
      </c>
      <c r="J173" s="49">
        <f t="shared" si="2"/>
        <v>1</v>
      </c>
      <c r="K173" s="50" t="s">
        <v>64</v>
      </c>
      <c r="L173" s="50" t="s">
        <v>7</v>
      </c>
      <c r="M173" s="59"/>
      <c r="N173" s="58"/>
      <c r="O173" s="58"/>
      <c r="P173" s="60"/>
      <c r="Q173" s="58"/>
      <c r="R173" s="58"/>
      <c r="S173" s="60"/>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61">
        <f t="shared" si="12"/>
        <v>9264.36</v>
      </c>
      <c r="BB173" s="62">
        <f t="shared" si="3"/>
        <v>9264.36</v>
      </c>
      <c r="BC173" s="57" t="str">
        <f t="shared" si="13"/>
        <v>INR  Nine Thousand Two Hundred &amp; Sixty Four  and Paise Thirty Six Only</v>
      </c>
      <c r="BD173" s="84"/>
      <c r="HO173" s="16"/>
      <c r="HP173" s="16"/>
      <c r="HQ173" s="16"/>
      <c r="HR173" s="16"/>
      <c r="HS173" s="16"/>
    </row>
    <row r="174" spans="1:227" s="15" customFormat="1" ht="85.5" customHeight="1">
      <c r="A174" s="67">
        <v>162</v>
      </c>
      <c r="B174" s="80" t="s">
        <v>568</v>
      </c>
      <c r="C174" s="70" t="s">
        <v>213</v>
      </c>
      <c r="D174" s="76">
        <v>23</v>
      </c>
      <c r="E174" s="77" t="s">
        <v>249</v>
      </c>
      <c r="F174" s="74">
        <v>581.44</v>
      </c>
      <c r="G174" s="58"/>
      <c r="H174" s="48"/>
      <c r="I174" s="47" t="s">
        <v>39</v>
      </c>
      <c r="J174" s="49">
        <f t="shared" si="2"/>
        <v>1</v>
      </c>
      <c r="K174" s="50" t="s">
        <v>64</v>
      </c>
      <c r="L174" s="50" t="s">
        <v>7</v>
      </c>
      <c r="M174" s="59"/>
      <c r="N174" s="58"/>
      <c r="O174" s="58"/>
      <c r="P174" s="60"/>
      <c r="Q174" s="58"/>
      <c r="R174" s="58"/>
      <c r="S174" s="60"/>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61">
        <f t="shared" si="12"/>
        <v>13373.12</v>
      </c>
      <c r="BB174" s="62">
        <f t="shared" si="3"/>
        <v>13373.12</v>
      </c>
      <c r="BC174" s="57" t="str">
        <f t="shared" si="13"/>
        <v>INR  Thirteen Thousand Three Hundred &amp; Seventy Three  and Paise Twelve Only</v>
      </c>
      <c r="BD174" s="84"/>
      <c r="HO174" s="16"/>
      <c r="HP174" s="16"/>
      <c r="HQ174" s="16"/>
      <c r="HR174" s="16"/>
      <c r="HS174" s="16"/>
    </row>
    <row r="175" spans="1:227" s="15" customFormat="1" ht="85.5" customHeight="1">
      <c r="A175" s="67">
        <v>163</v>
      </c>
      <c r="B175" s="80" t="s">
        <v>627</v>
      </c>
      <c r="C175" s="70" t="s">
        <v>214</v>
      </c>
      <c r="D175" s="76">
        <v>3</v>
      </c>
      <c r="E175" s="77" t="s">
        <v>249</v>
      </c>
      <c r="F175" s="74">
        <v>158.37</v>
      </c>
      <c r="G175" s="58"/>
      <c r="H175" s="48"/>
      <c r="I175" s="47" t="s">
        <v>39</v>
      </c>
      <c r="J175" s="49">
        <f aca="true" t="shared" si="14" ref="J175:J180">IF(I175="Less(-)",-1,1)</f>
        <v>1</v>
      </c>
      <c r="K175" s="50" t="s">
        <v>64</v>
      </c>
      <c r="L175" s="50" t="s">
        <v>7</v>
      </c>
      <c r="M175" s="59"/>
      <c r="N175" s="58"/>
      <c r="O175" s="58"/>
      <c r="P175" s="60"/>
      <c r="Q175" s="58"/>
      <c r="R175" s="58"/>
      <c r="S175" s="60"/>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61">
        <f aca="true" t="shared" si="15" ref="BA175:BA180">total_amount_ba($B$2,$D$2,D175,F175,J175,K175,M175)</f>
        <v>475.11</v>
      </c>
      <c r="BB175" s="62">
        <f aca="true" t="shared" si="16" ref="BB175:BB180">BA175+SUM(N175:AZ175)</f>
        <v>475.11</v>
      </c>
      <c r="BC175" s="57" t="str">
        <f aca="true" t="shared" si="17" ref="BC175:BC180">SpellNumber(L175,BB175)</f>
        <v>INR  Four Hundred &amp; Seventy Five  and Paise Eleven Only</v>
      </c>
      <c r="BD175" s="84"/>
      <c r="HO175" s="16"/>
      <c r="HP175" s="16"/>
      <c r="HQ175" s="16"/>
      <c r="HR175" s="16"/>
      <c r="HS175" s="16"/>
    </row>
    <row r="176" spans="1:227" s="15" customFormat="1" ht="84" customHeight="1">
      <c r="A176" s="67">
        <v>164</v>
      </c>
      <c r="B176" s="80" t="s">
        <v>628</v>
      </c>
      <c r="C176" s="70" t="s">
        <v>215</v>
      </c>
      <c r="D176" s="76">
        <v>4</v>
      </c>
      <c r="E176" s="77" t="s">
        <v>249</v>
      </c>
      <c r="F176" s="74">
        <v>312.21</v>
      </c>
      <c r="G176" s="58"/>
      <c r="H176" s="48"/>
      <c r="I176" s="47" t="s">
        <v>39</v>
      </c>
      <c r="J176" s="49">
        <f t="shared" si="14"/>
        <v>1</v>
      </c>
      <c r="K176" s="50" t="s">
        <v>64</v>
      </c>
      <c r="L176" s="50" t="s">
        <v>7</v>
      </c>
      <c r="M176" s="59"/>
      <c r="N176" s="58"/>
      <c r="O176" s="58"/>
      <c r="P176" s="60"/>
      <c r="Q176" s="58"/>
      <c r="R176" s="58"/>
      <c r="S176" s="60"/>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61">
        <f t="shared" si="15"/>
        <v>1248.84</v>
      </c>
      <c r="BB176" s="62">
        <f t="shared" si="16"/>
        <v>1248.84</v>
      </c>
      <c r="BC176" s="57" t="str">
        <f t="shared" si="17"/>
        <v>INR  One Thousand Two Hundred &amp; Forty Eight  and Paise Eighty Four Only</v>
      </c>
      <c r="BD176" s="84"/>
      <c r="HO176" s="16"/>
      <c r="HP176" s="16"/>
      <c r="HQ176" s="16"/>
      <c r="HR176" s="16"/>
      <c r="HS176" s="16"/>
    </row>
    <row r="177" spans="1:227" s="15" customFormat="1" ht="88.5" customHeight="1">
      <c r="A177" s="67">
        <v>165</v>
      </c>
      <c r="B177" s="80" t="s">
        <v>569</v>
      </c>
      <c r="C177" s="70" t="s">
        <v>216</v>
      </c>
      <c r="D177" s="76">
        <v>7</v>
      </c>
      <c r="E177" s="77" t="s">
        <v>249</v>
      </c>
      <c r="F177" s="74">
        <v>115.38</v>
      </c>
      <c r="G177" s="58"/>
      <c r="H177" s="48"/>
      <c r="I177" s="47" t="s">
        <v>39</v>
      </c>
      <c r="J177" s="49">
        <f t="shared" si="14"/>
        <v>1</v>
      </c>
      <c r="K177" s="50" t="s">
        <v>64</v>
      </c>
      <c r="L177" s="50" t="s">
        <v>7</v>
      </c>
      <c r="M177" s="59"/>
      <c r="N177" s="58"/>
      <c r="O177" s="58"/>
      <c r="P177" s="60"/>
      <c r="Q177" s="58"/>
      <c r="R177" s="58"/>
      <c r="S177" s="60"/>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61">
        <f t="shared" si="15"/>
        <v>807.66</v>
      </c>
      <c r="BB177" s="62">
        <f t="shared" si="16"/>
        <v>807.66</v>
      </c>
      <c r="BC177" s="57" t="str">
        <f t="shared" si="17"/>
        <v>INR  Eight Hundred &amp; Seven  and Paise Sixty Six Only</v>
      </c>
      <c r="BD177" s="84"/>
      <c r="HO177" s="16"/>
      <c r="HP177" s="16"/>
      <c r="HQ177" s="16"/>
      <c r="HR177" s="16"/>
      <c r="HS177" s="16"/>
    </row>
    <row r="178" spans="1:227" s="15" customFormat="1" ht="88.5" customHeight="1">
      <c r="A178" s="67">
        <v>166</v>
      </c>
      <c r="B178" s="80" t="s">
        <v>570</v>
      </c>
      <c r="C178" s="70" t="s">
        <v>217</v>
      </c>
      <c r="D178" s="76">
        <v>9</v>
      </c>
      <c r="E178" s="77" t="s">
        <v>249</v>
      </c>
      <c r="F178" s="74">
        <v>233.03</v>
      </c>
      <c r="G178" s="58"/>
      <c r="H178" s="48"/>
      <c r="I178" s="47" t="s">
        <v>39</v>
      </c>
      <c r="J178" s="49">
        <f t="shared" si="14"/>
        <v>1</v>
      </c>
      <c r="K178" s="50" t="s">
        <v>64</v>
      </c>
      <c r="L178" s="50" t="s">
        <v>7</v>
      </c>
      <c r="M178" s="59"/>
      <c r="N178" s="58"/>
      <c r="O178" s="58"/>
      <c r="P178" s="60"/>
      <c r="Q178" s="58"/>
      <c r="R178" s="58"/>
      <c r="S178" s="60"/>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61">
        <f t="shared" si="15"/>
        <v>2097.27</v>
      </c>
      <c r="BB178" s="62">
        <f t="shared" si="16"/>
        <v>2097.27</v>
      </c>
      <c r="BC178" s="57" t="str">
        <f t="shared" si="17"/>
        <v>INR  Two Thousand  &amp;Ninety Seven  and Paise Twenty Seven Only</v>
      </c>
      <c r="BD178" s="84"/>
      <c r="HO178" s="16"/>
      <c r="HP178" s="16"/>
      <c r="HQ178" s="16"/>
      <c r="HR178" s="16"/>
      <c r="HS178" s="16"/>
    </row>
    <row r="179" spans="1:227" s="15" customFormat="1" ht="88.5" customHeight="1">
      <c r="A179" s="67">
        <v>167</v>
      </c>
      <c r="B179" s="80" t="s">
        <v>571</v>
      </c>
      <c r="C179" s="70" t="s">
        <v>218</v>
      </c>
      <c r="D179" s="76">
        <v>4</v>
      </c>
      <c r="E179" s="77" t="s">
        <v>249</v>
      </c>
      <c r="F179" s="74">
        <v>659.49</v>
      </c>
      <c r="G179" s="58"/>
      <c r="H179" s="48"/>
      <c r="I179" s="47" t="s">
        <v>39</v>
      </c>
      <c r="J179" s="49">
        <f t="shared" si="14"/>
        <v>1</v>
      </c>
      <c r="K179" s="50" t="s">
        <v>64</v>
      </c>
      <c r="L179" s="50" t="s">
        <v>7</v>
      </c>
      <c r="M179" s="59"/>
      <c r="N179" s="58"/>
      <c r="O179" s="58"/>
      <c r="P179" s="60"/>
      <c r="Q179" s="58"/>
      <c r="R179" s="58"/>
      <c r="S179" s="60"/>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61">
        <f t="shared" si="15"/>
        <v>2637.96</v>
      </c>
      <c r="BB179" s="62">
        <f t="shared" si="16"/>
        <v>2637.96</v>
      </c>
      <c r="BC179" s="57" t="str">
        <f t="shared" si="17"/>
        <v>INR  Two Thousand Six Hundred &amp; Thirty Seven  and Paise Ninety Six Only</v>
      </c>
      <c r="BD179" s="84"/>
      <c r="HO179" s="16"/>
      <c r="HP179" s="16"/>
      <c r="HQ179" s="16"/>
      <c r="HR179" s="16"/>
      <c r="HS179" s="16"/>
    </row>
    <row r="180" spans="1:227" s="15" customFormat="1" ht="88.5" customHeight="1">
      <c r="A180" s="67">
        <v>168</v>
      </c>
      <c r="B180" s="80" t="s">
        <v>572</v>
      </c>
      <c r="C180" s="70" t="s">
        <v>219</v>
      </c>
      <c r="D180" s="76">
        <v>1</v>
      </c>
      <c r="E180" s="77" t="s">
        <v>249</v>
      </c>
      <c r="F180" s="74">
        <v>169.68</v>
      </c>
      <c r="G180" s="58"/>
      <c r="H180" s="48"/>
      <c r="I180" s="47" t="s">
        <v>39</v>
      </c>
      <c r="J180" s="49">
        <f t="shared" si="14"/>
        <v>1</v>
      </c>
      <c r="K180" s="50" t="s">
        <v>64</v>
      </c>
      <c r="L180" s="50" t="s">
        <v>7</v>
      </c>
      <c r="M180" s="59"/>
      <c r="N180" s="58"/>
      <c r="O180" s="58"/>
      <c r="P180" s="60"/>
      <c r="Q180" s="58"/>
      <c r="R180" s="58"/>
      <c r="S180" s="60"/>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61">
        <f t="shared" si="15"/>
        <v>169.68</v>
      </c>
      <c r="BB180" s="62">
        <f t="shared" si="16"/>
        <v>169.68</v>
      </c>
      <c r="BC180" s="57" t="str">
        <f t="shared" si="17"/>
        <v>INR  One Hundred &amp; Sixty Nine  and Paise Sixty Eight Only</v>
      </c>
      <c r="BD180" s="84"/>
      <c r="HO180" s="16"/>
      <c r="HP180" s="16"/>
      <c r="HQ180" s="16"/>
      <c r="HR180" s="16"/>
      <c r="HS180" s="16"/>
    </row>
    <row r="181" spans="1:227" s="15" customFormat="1" ht="88.5" customHeight="1">
      <c r="A181" s="67">
        <v>169</v>
      </c>
      <c r="B181" s="80" t="s">
        <v>573</v>
      </c>
      <c r="C181" s="70" t="s">
        <v>220</v>
      </c>
      <c r="D181" s="76">
        <v>1</v>
      </c>
      <c r="E181" s="77" t="s">
        <v>249</v>
      </c>
      <c r="F181" s="74">
        <v>309.95</v>
      </c>
      <c r="G181" s="58"/>
      <c r="H181" s="48"/>
      <c r="I181" s="47" t="s">
        <v>39</v>
      </c>
      <c r="J181" s="49">
        <f t="shared" si="2"/>
        <v>1</v>
      </c>
      <c r="K181" s="50" t="s">
        <v>64</v>
      </c>
      <c r="L181" s="50" t="s">
        <v>7</v>
      </c>
      <c r="M181" s="59"/>
      <c r="N181" s="58"/>
      <c r="O181" s="58"/>
      <c r="P181" s="60"/>
      <c r="Q181" s="58"/>
      <c r="R181" s="58"/>
      <c r="S181" s="60"/>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61">
        <f t="shared" si="12"/>
        <v>309.95</v>
      </c>
      <c r="BB181" s="62">
        <f t="shared" si="3"/>
        <v>309.95</v>
      </c>
      <c r="BC181" s="57" t="str">
        <f t="shared" si="13"/>
        <v>INR  Three Hundred &amp; Nine  and Paise Ninety Five Only</v>
      </c>
      <c r="BD181" s="84"/>
      <c r="HO181" s="16"/>
      <c r="HP181" s="16"/>
      <c r="HQ181" s="16"/>
      <c r="HR181" s="16"/>
      <c r="HS181" s="16"/>
    </row>
    <row r="182" spans="1:227" s="15" customFormat="1" ht="88.5" customHeight="1">
      <c r="A182" s="67">
        <v>170</v>
      </c>
      <c r="B182" s="80" t="s">
        <v>574</v>
      </c>
      <c r="C182" s="70" t="s">
        <v>221</v>
      </c>
      <c r="D182" s="76">
        <v>22</v>
      </c>
      <c r="E182" s="77" t="s">
        <v>249</v>
      </c>
      <c r="F182" s="74">
        <v>61.08</v>
      </c>
      <c r="G182" s="58"/>
      <c r="H182" s="48"/>
      <c r="I182" s="47" t="s">
        <v>39</v>
      </c>
      <c r="J182" s="49">
        <f t="shared" si="2"/>
        <v>1</v>
      </c>
      <c r="K182" s="50" t="s">
        <v>64</v>
      </c>
      <c r="L182" s="50" t="s">
        <v>7</v>
      </c>
      <c r="M182" s="59"/>
      <c r="N182" s="58"/>
      <c r="O182" s="58"/>
      <c r="P182" s="60"/>
      <c r="Q182" s="58"/>
      <c r="R182" s="58"/>
      <c r="S182" s="60"/>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61">
        <f t="shared" si="12"/>
        <v>1343.76</v>
      </c>
      <c r="BB182" s="62">
        <f t="shared" si="3"/>
        <v>1343.76</v>
      </c>
      <c r="BC182" s="57" t="str">
        <f t="shared" si="13"/>
        <v>INR  One Thousand Three Hundred &amp; Forty Three  and Paise Seventy Six Only</v>
      </c>
      <c r="BD182" s="84"/>
      <c r="HO182" s="16"/>
      <c r="HP182" s="16"/>
      <c r="HQ182" s="16"/>
      <c r="HR182" s="16"/>
      <c r="HS182" s="16"/>
    </row>
    <row r="183" spans="1:227" s="15" customFormat="1" ht="88.5" customHeight="1">
      <c r="A183" s="67">
        <v>171</v>
      </c>
      <c r="B183" s="80" t="s">
        <v>575</v>
      </c>
      <c r="C183" s="70" t="s">
        <v>222</v>
      </c>
      <c r="D183" s="76">
        <v>23</v>
      </c>
      <c r="E183" s="77" t="s">
        <v>249</v>
      </c>
      <c r="F183" s="74">
        <v>100.68</v>
      </c>
      <c r="G183" s="58"/>
      <c r="H183" s="48"/>
      <c r="I183" s="47" t="s">
        <v>39</v>
      </c>
      <c r="J183" s="49">
        <f t="shared" si="2"/>
        <v>1</v>
      </c>
      <c r="K183" s="50" t="s">
        <v>64</v>
      </c>
      <c r="L183" s="50" t="s">
        <v>7</v>
      </c>
      <c r="M183" s="59"/>
      <c r="N183" s="58"/>
      <c r="O183" s="58"/>
      <c r="P183" s="60"/>
      <c r="Q183" s="58"/>
      <c r="R183" s="58"/>
      <c r="S183" s="60"/>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61">
        <f aca="true" t="shared" si="18" ref="BA183:BA193">total_amount_ba($B$2,$D$2,D183,F183,J183,K183,M183)</f>
        <v>2315.64</v>
      </c>
      <c r="BB183" s="62">
        <f t="shared" si="3"/>
        <v>2315.64</v>
      </c>
      <c r="BC183" s="57" t="str">
        <f aca="true" t="shared" si="19" ref="BC183:BC193">SpellNumber(L183,BB183)</f>
        <v>INR  Two Thousand Three Hundred &amp; Fifteen  and Paise Sixty Four Only</v>
      </c>
      <c r="BD183" s="84"/>
      <c r="HO183" s="16"/>
      <c r="HP183" s="16"/>
      <c r="HQ183" s="16"/>
      <c r="HR183" s="16"/>
      <c r="HS183" s="16"/>
    </row>
    <row r="184" spans="1:227" s="15" customFormat="1" ht="88.5" customHeight="1">
      <c r="A184" s="67">
        <v>172</v>
      </c>
      <c r="B184" s="80" t="s">
        <v>576</v>
      </c>
      <c r="C184" s="70" t="s">
        <v>223</v>
      </c>
      <c r="D184" s="76">
        <v>9</v>
      </c>
      <c r="E184" s="77" t="s">
        <v>249</v>
      </c>
      <c r="F184" s="74">
        <v>331.44</v>
      </c>
      <c r="G184" s="58"/>
      <c r="H184" s="48"/>
      <c r="I184" s="47" t="s">
        <v>39</v>
      </c>
      <c r="J184" s="49">
        <f t="shared" si="2"/>
        <v>1</v>
      </c>
      <c r="K184" s="50" t="s">
        <v>64</v>
      </c>
      <c r="L184" s="50" t="s">
        <v>7</v>
      </c>
      <c r="M184" s="59"/>
      <c r="N184" s="58"/>
      <c r="O184" s="58"/>
      <c r="P184" s="60"/>
      <c r="Q184" s="58"/>
      <c r="R184" s="58"/>
      <c r="S184" s="60"/>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61">
        <f t="shared" si="18"/>
        <v>2982.96</v>
      </c>
      <c r="BB184" s="62">
        <f t="shared" si="3"/>
        <v>2982.96</v>
      </c>
      <c r="BC184" s="57" t="str">
        <f t="shared" si="19"/>
        <v>INR  Two Thousand Nine Hundred &amp; Eighty Two  and Paise Ninety Six Only</v>
      </c>
      <c r="BD184" s="84"/>
      <c r="HO184" s="16"/>
      <c r="HP184" s="16"/>
      <c r="HQ184" s="16"/>
      <c r="HR184" s="16"/>
      <c r="HS184" s="16"/>
    </row>
    <row r="185" spans="1:227" s="15" customFormat="1" ht="88.5" customHeight="1">
      <c r="A185" s="67">
        <v>173</v>
      </c>
      <c r="B185" s="80" t="s">
        <v>577</v>
      </c>
      <c r="C185" s="70" t="s">
        <v>224</v>
      </c>
      <c r="D185" s="76">
        <v>28</v>
      </c>
      <c r="E185" s="77" t="s">
        <v>249</v>
      </c>
      <c r="F185" s="74">
        <v>69</v>
      </c>
      <c r="G185" s="58"/>
      <c r="H185" s="48"/>
      <c r="I185" s="47" t="s">
        <v>39</v>
      </c>
      <c r="J185" s="49">
        <f t="shared" si="2"/>
        <v>1</v>
      </c>
      <c r="K185" s="50" t="s">
        <v>64</v>
      </c>
      <c r="L185" s="50" t="s">
        <v>7</v>
      </c>
      <c r="M185" s="59"/>
      <c r="N185" s="58"/>
      <c r="O185" s="58"/>
      <c r="P185" s="60"/>
      <c r="Q185" s="58"/>
      <c r="R185" s="58"/>
      <c r="S185" s="60"/>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61">
        <f t="shared" si="18"/>
        <v>1932</v>
      </c>
      <c r="BB185" s="62">
        <f t="shared" si="3"/>
        <v>1932</v>
      </c>
      <c r="BC185" s="57" t="str">
        <f t="shared" si="19"/>
        <v>INR  One Thousand Nine Hundred &amp; Thirty Two  Only</v>
      </c>
      <c r="BD185" s="84"/>
      <c r="HO185" s="16"/>
      <c r="HP185" s="16"/>
      <c r="HQ185" s="16"/>
      <c r="HR185" s="16"/>
      <c r="HS185" s="16"/>
    </row>
    <row r="186" spans="1:227" s="15" customFormat="1" ht="88.5" customHeight="1">
      <c r="A186" s="67">
        <v>174</v>
      </c>
      <c r="B186" s="80" t="s">
        <v>578</v>
      </c>
      <c r="C186" s="70" t="s">
        <v>225</v>
      </c>
      <c r="D186" s="76">
        <v>44</v>
      </c>
      <c r="E186" s="77" t="s">
        <v>249</v>
      </c>
      <c r="F186" s="74">
        <v>135.74</v>
      </c>
      <c r="G186" s="58"/>
      <c r="H186" s="48"/>
      <c r="I186" s="47" t="s">
        <v>39</v>
      </c>
      <c r="J186" s="49">
        <f t="shared" si="2"/>
        <v>1</v>
      </c>
      <c r="K186" s="50" t="s">
        <v>64</v>
      </c>
      <c r="L186" s="50" t="s">
        <v>7</v>
      </c>
      <c r="M186" s="59"/>
      <c r="N186" s="58"/>
      <c r="O186" s="58"/>
      <c r="P186" s="60"/>
      <c r="Q186" s="58"/>
      <c r="R186" s="58"/>
      <c r="S186" s="60"/>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61">
        <f t="shared" si="18"/>
        <v>5972.56</v>
      </c>
      <c r="BB186" s="62">
        <f t="shared" si="3"/>
        <v>5972.56</v>
      </c>
      <c r="BC186" s="57" t="str">
        <f t="shared" si="19"/>
        <v>INR  Five Thousand Nine Hundred &amp; Seventy Two  and Paise Fifty Six Only</v>
      </c>
      <c r="BD186" s="84"/>
      <c r="HO186" s="16"/>
      <c r="HP186" s="16"/>
      <c r="HQ186" s="16"/>
      <c r="HR186" s="16"/>
      <c r="HS186" s="16"/>
    </row>
    <row r="187" spans="1:227" s="15" customFormat="1" ht="88.5" customHeight="1">
      <c r="A187" s="67">
        <v>175</v>
      </c>
      <c r="B187" s="80" t="s">
        <v>579</v>
      </c>
      <c r="C187" s="70" t="s">
        <v>226</v>
      </c>
      <c r="D187" s="76">
        <v>17</v>
      </c>
      <c r="E187" s="77" t="s">
        <v>249</v>
      </c>
      <c r="F187" s="74">
        <v>382.35</v>
      </c>
      <c r="G187" s="58"/>
      <c r="H187" s="48"/>
      <c r="I187" s="47" t="s">
        <v>39</v>
      </c>
      <c r="J187" s="49">
        <f t="shared" si="2"/>
        <v>1</v>
      </c>
      <c r="K187" s="50" t="s">
        <v>64</v>
      </c>
      <c r="L187" s="50" t="s">
        <v>7</v>
      </c>
      <c r="M187" s="59"/>
      <c r="N187" s="58"/>
      <c r="O187" s="58"/>
      <c r="P187" s="60"/>
      <c r="Q187" s="58"/>
      <c r="R187" s="58"/>
      <c r="S187" s="60"/>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61">
        <f t="shared" si="18"/>
        <v>6499.95</v>
      </c>
      <c r="BB187" s="62">
        <f t="shared" si="3"/>
        <v>6499.95</v>
      </c>
      <c r="BC187" s="57" t="str">
        <f t="shared" si="19"/>
        <v>INR  Six Thousand Four Hundred &amp; Ninety Nine  and Paise Ninety Five Only</v>
      </c>
      <c r="BD187" s="84"/>
      <c r="HO187" s="16"/>
      <c r="HP187" s="16"/>
      <c r="HQ187" s="16"/>
      <c r="HR187" s="16"/>
      <c r="HS187" s="16"/>
    </row>
    <row r="188" spans="1:227" s="15" customFormat="1" ht="88.5" customHeight="1">
      <c r="A188" s="67">
        <v>176</v>
      </c>
      <c r="B188" s="80" t="s">
        <v>580</v>
      </c>
      <c r="C188" s="70" t="s">
        <v>227</v>
      </c>
      <c r="D188" s="76">
        <v>1</v>
      </c>
      <c r="E188" s="77" t="s">
        <v>249</v>
      </c>
      <c r="F188" s="74">
        <v>164.02</v>
      </c>
      <c r="G188" s="58"/>
      <c r="H188" s="48"/>
      <c r="I188" s="47" t="s">
        <v>39</v>
      </c>
      <c r="J188" s="49">
        <f t="shared" si="2"/>
        <v>1</v>
      </c>
      <c r="K188" s="50" t="s">
        <v>64</v>
      </c>
      <c r="L188" s="50" t="s">
        <v>7</v>
      </c>
      <c r="M188" s="59"/>
      <c r="N188" s="58"/>
      <c r="O188" s="58"/>
      <c r="P188" s="60"/>
      <c r="Q188" s="58"/>
      <c r="R188" s="58"/>
      <c r="S188" s="60"/>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61">
        <f t="shared" si="18"/>
        <v>164.02</v>
      </c>
      <c r="BB188" s="62">
        <f t="shared" si="3"/>
        <v>164.02</v>
      </c>
      <c r="BC188" s="57" t="str">
        <f t="shared" si="19"/>
        <v>INR  One Hundred &amp; Sixty Four  and Paise Two Only</v>
      </c>
      <c r="BD188" s="84"/>
      <c r="HO188" s="16"/>
      <c r="HP188" s="16"/>
      <c r="HQ188" s="16"/>
      <c r="HR188" s="16"/>
      <c r="HS188" s="16"/>
    </row>
    <row r="189" spans="1:227" s="15" customFormat="1" ht="88.5" customHeight="1">
      <c r="A189" s="67">
        <v>177</v>
      </c>
      <c r="B189" s="80" t="s">
        <v>581</v>
      </c>
      <c r="C189" s="70" t="s">
        <v>228</v>
      </c>
      <c r="D189" s="76">
        <v>1</v>
      </c>
      <c r="E189" s="77" t="s">
        <v>249</v>
      </c>
      <c r="F189" s="74">
        <v>210.4</v>
      </c>
      <c r="G189" s="58"/>
      <c r="H189" s="48"/>
      <c r="I189" s="47" t="s">
        <v>39</v>
      </c>
      <c r="J189" s="49">
        <f t="shared" si="2"/>
        <v>1</v>
      </c>
      <c r="K189" s="50" t="s">
        <v>64</v>
      </c>
      <c r="L189" s="50" t="s">
        <v>7</v>
      </c>
      <c r="M189" s="59"/>
      <c r="N189" s="58"/>
      <c r="O189" s="58"/>
      <c r="P189" s="60"/>
      <c r="Q189" s="58"/>
      <c r="R189" s="58"/>
      <c r="S189" s="60"/>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61">
        <f t="shared" si="18"/>
        <v>210.4</v>
      </c>
      <c r="BB189" s="62">
        <f t="shared" si="3"/>
        <v>210.4</v>
      </c>
      <c r="BC189" s="57" t="str">
        <f t="shared" si="19"/>
        <v>INR  Two Hundred &amp; Ten  and Paise Forty Only</v>
      </c>
      <c r="BD189" s="84"/>
      <c r="HO189" s="16"/>
      <c r="HP189" s="16"/>
      <c r="HQ189" s="16"/>
      <c r="HR189" s="16"/>
      <c r="HS189" s="16"/>
    </row>
    <row r="190" spans="1:227" s="15" customFormat="1" ht="88.5" customHeight="1">
      <c r="A190" s="67">
        <v>178</v>
      </c>
      <c r="B190" s="80" t="s">
        <v>582</v>
      </c>
      <c r="C190" s="70" t="s">
        <v>229</v>
      </c>
      <c r="D190" s="76">
        <v>1</v>
      </c>
      <c r="E190" s="77" t="s">
        <v>249</v>
      </c>
      <c r="F190" s="74">
        <v>244.34</v>
      </c>
      <c r="G190" s="58"/>
      <c r="H190" s="48"/>
      <c r="I190" s="47" t="s">
        <v>39</v>
      </c>
      <c r="J190" s="49">
        <f t="shared" si="2"/>
        <v>1</v>
      </c>
      <c r="K190" s="50" t="s">
        <v>64</v>
      </c>
      <c r="L190" s="50" t="s">
        <v>7</v>
      </c>
      <c r="M190" s="59"/>
      <c r="N190" s="58"/>
      <c r="O190" s="58"/>
      <c r="P190" s="60"/>
      <c r="Q190" s="58"/>
      <c r="R190" s="58"/>
      <c r="S190" s="60"/>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61">
        <f t="shared" si="18"/>
        <v>244.34</v>
      </c>
      <c r="BB190" s="62">
        <f t="shared" si="3"/>
        <v>244.34</v>
      </c>
      <c r="BC190" s="57" t="str">
        <f t="shared" si="19"/>
        <v>INR  Two Hundred &amp; Forty Four  and Paise Thirty Four Only</v>
      </c>
      <c r="BD190" s="84"/>
      <c r="HO190" s="16"/>
      <c r="HP190" s="16"/>
      <c r="HQ190" s="16"/>
      <c r="HR190" s="16"/>
      <c r="HS190" s="16"/>
    </row>
    <row r="191" spans="1:227" s="15" customFormat="1" ht="88.5" customHeight="1">
      <c r="A191" s="67">
        <v>179</v>
      </c>
      <c r="B191" s="80" t="s">
        <v>583</v>
      </c>
      <c r="C191" s="70" t="s">
        <v>230</v>
      </c>
      <c r="D191" s="76">
        <v>1</v>
      </c>
      <c r="E191" s="77" t="s">
        <v>249</v>
      </c>
      <c r="F191" s="74">
        <v>270.36</v>
      </c>
      <c r="G191" s="58"/>
      <c r="H191" s="48"/>
      <c r="I191" s="47" t="s">
        <v>39</v>
      </c>
      <c r="J191" s="49">
        <f t="shared" si="2"/>
        <v>1</v>
      </c>
      <c r="K191" s="50" t="s">
        <v>64</v>
      </c>
      <c r="L191" s="50" t="s">
        <v>7</v>
      </c>
      <c r="M191" s="59"/>
      <c r="N191" s="58"/>
      <c r="O191" s="58"/>
      <c r="P191" s="60"/>
      <c r="Q191" s="58"/>
      <c r="R191" s="58"/>
      <c r="S191" s="60"/>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61">
        <f t="shared" si="18"/>
        <v>270.36</v>
      </c>
      <c r="BB191" s="62">
        <f t="shared" si="3"/>
        <v>270.36</v>
      </c>
      <c r="BC191" s="57" t="str">
        <f t="shared" si="19"/>
        <v>INR  Two Hundred &amp; Seventy  and Paise Thirty Six Only</v>
      </c>
      <c r="BD191" s="84"/>
      <c r="HO191" s="16"/>
      <c r="HP191" s="16"/>
      <c r="HQ191" s="16"/>
      <c r="HR191" s="16"/>
      <c r="HS191" s="16"/>
    </row>
    <row r="192" spans="1:227" s="15" customFormat="1" ht="88.5" customHeight="1">
      <c r="A192" s="67">
        <v>180</v>
      </c>
      <c r="B192" s="80" t="s">
        <v>584</v>
      </c>
      <c r="C192" s="70" t="s">
        <v>231</v>
      </c>
      <c r="D192" s="76">
        <v>14</v>
      </c>
      <c r="E192" s="77" t="s">
        <v>249</v>
      </c>
      <c r="F192" s="74">
        <v>28.28</v>
      </c>
      <c r="G192" s="58"/>
      <c r="H192" s="48"/>
      <c r="I192" s="47" t="s">
        <v>39</v>
      </c>
      <c r="J192" s="49">
        <f t="shared" si="2"/>
        <v>1</v>
      </c>
      <c r="K192" s="50" t="s">
        <v>64</v>
      </c>
      <c r="L192" s="50" t="s">
        <v>7</v>
      </c>
      <c r="M192" s="59"/>
      <c r="N192" s="58"/>
      <c r="O192" s="58"/>
      <c r="P192" s="60"/>
      <c r="Q192" s="58"/>
      <c r="R192" s="58"/>
      <c r="S192" s="60"/>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61">
        <f t="shared" si="18"/>
        <v>395.92</v>
      </c>
      <c r="BB192" s="62">
        <f t="shared" si="3"/>
        <v>395.92</v>
      </c>
      <c r="BC192" s="57" t="str">
        <f t="shared" si="19"/>
        <v>INR  Three Hundred &amp; Ninety Five  and Paise Ninety Two Only</v>
      </c>
      <c r="BD192" s="84"/>
      <c r="HO192" s="16"/>
      <c r="HP192" s="16"/>
      <c r="HQ192" s="16"/>
      <c r="HR192" s="16"/>
      <c r="HS192" s="16"/>
    </row>
    <row r="193" spans="1:227" s="15" customFormat="1" ht="88.5" customHeight="1">
      <c r="A193" s="67">
        <v>181</v>
      </c>
      <c r="B193" s="80" t="s">
        <v>585</v>
      </c>
      <c r="C193" s="70" t="s">
        <v>232</v>
      </c>
      <c r="D193" s="76">
        <v>20</v>
      </c>
      <c r="E193" s="77" t="s">
        <v>249</v>
      </c>
      <c r="F193" s="74">
        <v>37.33</v>
      </c>
      <c r="G193" s="58"/>
      <c r="H193" s="48"/>
      <c r="I193" s="47" t="s">
        <v>39</v>
      </c>
      <c r="J193" s="49">
        <f t="shared" si="2"/>
        <v>1</v>
      </c>
      <c r="K193" s="50" t="s">
        <v>64</v>
      </c>
      <c r="L193" s="50" t="s">
        <v>7</v>
      </c>
      <c r="M193" s="59"/>
      <c r="N193" s="58"/>
      <c r="O193" s="58"/>
      <c r="P193" s="60"/>
      <c r="Q193" s="58"/>
      <c r="R193" s="58"/>
      <c r="S193" s="60"/>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61">
        <f t="shared" si="18"/>
        <v>746.6</v>
      </c>
      <c r="BB193" s="62">
        <f t="shared" si="3"/>
        <v>746.6</v>
      </c>
      <c r="BC193" s="57" t="str">
        <f t="shared" si="19"/>
        <v>INR  Seven Hundred &amp; Forty Six  and Paise Sixty Only</v>
      </c>
      <c r="BD193" s="84"/>
      <c r="HO193" s="16"/>
      <c r="HP193" s="16"/>
      <c r="HQ193" s="16"/>
      <c r="HR193" s="16"/>
      <c r="HS193" s="16"/>
    </row>
    <row r="194" spans="1:227" s="15" customFormat="1" ht="88.5" customHeight="1">
      <c r="A194" s="67">
        <v>182</v>
      </c>
      <c r="B194" s="80" t="s">
        <v>586</v>
      </c>
      <c r="C194" s="70" t="s">
        <v>233</v>
      </c>
      <c r="D194" s="76">
        <v>8</v>
      </c>
      <c r="E194" s="77" t="s">
        <v>249</v>
      </c>
      <c r="F194" s="74">
        <v>64.48</v>
      </c>
      <c r="G194" s="58"/>
      <c r="H194" s="48"/>
      <c r="I194" s="47" t="s">
        <v>39</v>
      </c>
      <c r="J194" s="49">
        <f t="shared" si="2"/>
        <v>1</v>
      </c>
      <c r="K194" s="50" t="s">
        <v>64</v>
      </c>
      <c r="L194" s="50" t="s">
        <v>7</v>
      </c>
      <c r="M194" s="59"/>
      <c r="N194" s="58"/>
      <c r="O194" s="58"/>
      <c r="P194" s="60"/>
      <c r="Q194" s="58"/>
      <c r="R194" s="58"/>
      <c r="S194" s="60"/>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61">
        <f t="shared" si="12"/>
        <v>515.84</v>
      </c>
      <c r="BB194" s="62">
        <f t="shared" si="3"/>
        <v>515.84</v>
      </c>
      <c r="BC194" s="57" t="str">
        <f t="shared" si="13"/>
        <v>INR  Five Hundred &amp; Fifteen  and Paise Eighty Four Only</v>
      </c>
      <c r="BD194" s="84"/>
      <c r="HO194" s="16"/>
      <c r="HP194" s="16"/>
      <c r="HQ194" s="16"/>
      <c r="HR194" s="16"/>
      <c r="HS194" s="16"/>
    </row>
    <row r="195" spans="1:227" s="15" customFormat="1" ht="88.5" customHeight="1">
      <c r="A195" s="67">
        <v>183</v>
      </c>
      <c r="B195" s="80" t="s">
        <v>587</v>
      </c>
      <c r="C195" s="70" t="s">
        <v>234</v>
      </c>
      <c r="D195" s="76">
        <v>230</v>
      </c>
      <c r="E195" s="77" t="s">
        <v>249</v>
      </c>
      <c r="F195" s="74">
        <v>18.1</v>
      </c>
      <c r="G195" s="58"/>
      <c r="H195" s="48"/>
      <c r="I195" s="47" t="s">
        <v>39</v>
      </c>
      <c r="J195" s="49">
        <f t="shared" si="2"/>
        <v>1</v>
      </c>
      <c r="K195" s="50" t="s">
        <v>64</v>
      </c>
      <c r="L195" s="50" t="s">
        <v>7</v>
      </c>
      <c r="M195" s="59"/>
      <c r="N195" s="58"/>
      <c r="O195" s="58"/>
      <c r="P195" s="60"/>
      <c r="Q195" s="58"/>
      <c r="R195" s="58"/>
      <c r="S195" s="60"/>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61">
        <f t="shared" si="12"/>
        <v>4163</v>
      </c>
      <c r="BB195" s="62">
        <f t="shared" si="3"/>
        <v>4163</v>
      </c>
      <c r="BC195" s="57" t="str">
        <f t="shared" si="13"/>
        <v>INR  Four Thousand One Hundred &amp; Sixty Three  Only</v>
      </c>
      <c r="BD195" s="84"/>
      <c r="HO195" s="16"/>
      <c r="HP195" s="16"/>
      <c r="HQ195" s="16"/>
      <c r="HR195" s="16"/>
      <c r="HS195" s="16"/>
    </row>
    <row r="196" spans="1:227" s="15" customFormat="1" ht="88.5" customHeight="1">
      <c r="A196" s="67">
        <v>184</v>
      </c>
      <c r="B196" s="80" t="s">
        <v>588</v>
      </c>
      <c r="C196" s="70" t="s">
        <v>235</v>
      </c>
      <c r="D196" s="76">
        <v>280</v>
      </c>
      <c r="E196" s="77" t="s">
        <v>249</v>
      </c>
      <c r="F196" s="74">
        <v>23.76</v>
      </c>
      <c r="G196" s="58"/>
      <c r="H196" s="48"/>
      <c r="I196" s="47" t="s">
        <v>39</v>
      </c>
      <c r="J196" s="49">
        <f t="shared" si="2"/>
        <v>1</v>
      </c>
      <c r="K196" s="50" t="s">
        <v>64</v>
      </c>
      <c r="L196" s="50" t="s">
        <v>7</v>
      </c>
      <c r="M196" s="59"/>
      <c r="N196" s="58"/>
      <c r="O196" s="58"/>
      <c r="P196" s="60"/>
      <c r="Q196" s="58"/>
      <c r="R196" s="58"/>
      <c r="S196" s="60"/>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61">
        <f t="shared" si="12"/>
        <v>6652.8</v>
      </c>
      <c r="BB196" s="62">
        <f t="shared" si="3"/>
        <v>6652.8</v>
      </c>
      <c r="BC196" s="57" t="str">
        <f t="shared" si="13"/>
        <v>INR  Six Thousand Six Hundred &amp; Fifty Two  and Paise Eighty Only</v>
      </c>
      <c r="BD196" s="84"/>
      <c r="HO196" s="16"/>
      <c r="HP196" s="16"/>
      <c r="HQ196" s="16"/>
      <c r="HR196" s="16"/>
      <c r="HS196" s="16"/>
    </row>
    <row r="197" spans="1:227" s="15" customFormat="1" ht="88.5" customHeight="1">
      <c r="A197" s="67">
        <v>185</v>
      </c>
      <c r="B197" s="80" t="s">
        <v>589</v>
      </c>
      <c r="C197" s="70" t="s">
        <v>236</v>
      </c>
      <c r="D197" s="76">
        <v>190</v>
      </c>
      <c r="E197" s="77" t="s">
        <v>249</v>
      </c>
      <c r="F197" s="74">
        <v>48.64</v>
      </c>
      <c r="G197" s="58"/>
      <c r="H197" s="48"/>
      <c r="I197" s="47" t="s">
        <v>39</v>
      </c>
      <c r="J197" s="49">
        <f t="shared" si="2"/>
        <v>1</v>
      </c>
      <c r="K197" s="50" t="s">
        <v>64</v>
      </c>
      <c r="L197" s="50" t="s">
        <v>7</v>
      </c>
      <c r="M197" s="59"/>
      <c r="N197" s="58"/>
      <c r="O197" s="58"/>
      <c r="P197" s="60"/>
      <c r="Q197" s="58"/>
      <c r="R197" s="58"/>
      <c r="S197" s="60"/>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61">
        <f t="shared" si="12"/>
        <v>9241.6</v>
      </c>
      <c r="BB197" s="62">
        <f t="shared" si="3"/>
        <v>9241.6</v>
      </c>
      <c r="BC197" s="57" t="str">
        <f t="shared" si="13"/>
        <v>INR  Nine Thousand Two Hundred &amp; Forty One  and Paise Sixty Only</v>
      </c>
      <c r="BD197" s="84"/>
      <c r="HO197" s="16"/>
      <c r="HP197" s="16"/>
      <c r="HQ197" s="16"/>
      <c r="HR197" s="16"/>
      <c r="HS197" s="16"/>
    </row>
    <row r="198" spans="1:227" s="15" customFormat="1" ht="409.5">
      <c r="A198" s="67">
        <v>186</v>
      </c>
      <c r="B198" s="80" t="s">
        <v>256</v>
      </c>
      <c r="C198" s="70" t="s">
        <v>237</v>
      </c>
      <c r="D198" s="76">
        <v>84</v>
      </c>
      <c r="E198" s="77" t="s">
        <v>539</v>
      </c>
      <c r="F198" s="74">
        <v>50.9</v>
      </c>
      <c r="G198" s="58"/>
      <c r="H198" s="48"/>
      <c r="I198" s="47" t="s">
        <v>39</v>
      </c>
      <c r="J198" s="49">
        <f t="shared" si="2"/>
        <v>1</v>
      </c>
      <c r="K198" s="50" t="s">
        <v>64</v>
      </c>
      <c r="L198" s="50" t="s">
        <v>7</v>
      </c>
      <c r="M198" s="59"/>
      <c r="N198" s="58"/>
      <c r="O198" s="58"/>
      <c r="P198" s="60"/>
      <c r="Q198" s="58"/>
      <c r="R198" s="58"/>
      <c r="S198" s="60"/>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61">
        <f aca="true" t="shared" si="20" ref="BA198:BA220">total_amount_ba($B$2,$D$2,D198,F198,J198,K198,M198)</f>
        <v>4275.6</v>
      </c>
      <c r="BB198" s="62">
        <f t="shared" si="3"/>
        <v>4275.6</v>
      </c>
      <c r="BC198" s="57" t="str">
        <f t="shared" si="13"/>
        <v>INR  Four Thousand Two Hundred &amp; Seventy Five  and Paise Sixty Only</v>
      </c>
      <c r="BD198" s="84"/>
      <c r="HO198" s="16"/>
      <c r="HP198" s="16"/>
      <c r="HQ198" s="16"/>
      <c r="HR198" s="16"/>
      <c r="HS198" s="16"/>
    </row>
    <row r="199" spans="1:227" s="15" customFormat="1" ht="409.5">
      <c r="A199" s="67">
        <v>187</v>
      </c>
      <c r="B199" s="80" t="s">
        <v>257</v>
      </c>
      <c r="C199" s="70" t="s">
        <v>238</v>
      </c>
      <c r="D199" s="76">
        <v>249</v>
      </c>
      <c r="E199" s="77" t="s">
        <v>539</v>
      </c>
      <c r="F199" s="74">
        <v>64.48</v>
      </c>
      <c r="G199" s="58"/>
      <c r="H199" s="48"/>
      <c r="I199" s="47" t="s">
        <v>39</v>
      </c>
      <c r="J199" s="49">
        <f t="shared" si="2"/>
        <v>1</v>
      </c>
      <c r="K199" s="50" t="s">
        <v>64</v>
      </c>
      <c r="L199" s="50" t="s">
        <v>7</v>
      </c>
      <c r="M199" s="59"/>
      <c r="N199" s="58"/>
      <c r="O199" s="58"/>
      <c r="P199" s="60"/>
      <c r="Q199" s="58"/>
      <c r="R199" s="58"/>
      <c r="S199" s="60"/>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61">
        <f t="shared" si="20"/>
        <v>16055.52</v>
      </c>
      <c r="BB199" s="62">
        <f t="shared" si="3"/>
        <v>16055.52</v>
      </c>
      <c r="BC199" s="57" t="str">
        <f t="shared" si="13"/>
        <v>INR  Sixteen Thousand  &amp;Fifty Five  and Paise Fifty Two Only</v>
      </c>
      <c r="BD199" s="84"/>
      <c r="HO199" s="16"/>
      <c r="HP199" s="16"/>
      <c r="HQ199" s="16"/>
      <c r="HR199" s="16"/>
      <c r="HS199" s="16"/>
    </row>
    <row r="200" spans="1:227" s="15" customFormat="1" ht="201.75" customHeight="1">
      <c r="A200" s="67">
        <v>188</v>
      </c>
      <c r="B200" s="80" t="s">
        <v>333</v>
      </c>
      <c r="C200" s="70" t="s">
        <v>239</v>
      </c>
      <c r="D200" s="76">
        <v>171.6</v>
      </c>
      <c r="E200" s="77" t="s">
        <v>539</v>
      </c>
      <c r="F200" s="74">
        <v>74.66</v>
      </c>
      <c r="G200" s="58"/>
      <c r="H200" s="48"/>
      <c r="I200" s="47" t="s">
        <v>39</v>
      </c>
      <c r="J200" s="49">
        <f t="shared" si="2"/>
        <v>1</v>
      </c>
      <c r="K200" s="50" t="s">
        <v>64</v>
      </c>
      <c r="L200" s="50" t="s">
        <v>7</v>
      </c>
      <c r="M200" s="59"/>
      <c r="N200" s="58"/>
      <c r="O200" s="58"/>
      <c r="P200" s="60"/>
      <c r="Q200" s="58"/>
      <c r="R200" s="58"/>
      <c r="S200" s="60"/>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61">
        <f t="shared" si="20"/>
        <v>12811.66</v>
      </c>
      <c r="BB200" s="62">
        <f t="shared" si="3"/>
        <v>12811.66</v>
      </c>
      <c r="BC200" s="57" t="str">
        <f t="shared" si="13"/>
        <v>INR  Twelve Thousand Eight Hundred &amp; Eleven  and Paise Sixty Six Only</v>
      </c>
      <c r="BD200" s="84"/>
      <c r="HO200" s="16"/>
      <c r="HP200" s="16"/>
      <c r="HQ200" s="16"/>
      <c r="HR200" s="16"/>
      <c r="HS200" s="16"/>
    </row>
    <row r="201" spans="1:227" s="15" customFormat="1" ht="409.5">
      <c r="A201" s="67">
        <v>189</v>
      </c>
      <c r="B201" s="80" t="s">
        <v>590</v>
      </c>
      <c r="C201" s="70" t="s">
        <v>240</v>
      </c>
      <c r="D201" s="76">
        <v>56</v>
      </c>
      <c r="E201" s="77" t="s">
        <v>539</v>
      </c>
      <c r="F201" s="74">
        <v>82.58</v>
      </c>
      <c r="G201" s="58"/>
      <c r="H201" s="48"/>
      <c r="I201" s="47" t="s">
        <v>39</v>
      </c>
      <c r="J201" s="49">
        <f>IF(I201="Less(-)",-1,1)</f>
        <v>1</v>
      </c>
      <c r="K201" s="50" t="s">
        <v>64</v>
      </c>
      <c r="L201" s="50" t="s">
        <v>7</v>
      </c>
      <c r="M201" s="59"/>
      <c r="N201" s="58"/>
      <c r="O201" s="58"/>
      <c r="P201" s="60"/>
      <c r="Q201" s="58"/>
      <c r="R201" s="58"/>
      <c r="S201" s="60"/>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61">
        <f>total_amount_ba($B$2,$D$2,D201,F201,J201,K201,M201)</f>
        <v>4624.48</v>
      </c>
      <c r="BB201" s="62">
        <f>BA201+SUM(N201:AZ201)</f>
        <v>4624.48</v>
      </c>
      <c r="BC201" s="57" t="str">
        <f>SpellNumber(L201,BB201)</f>
        <v>INR  Four Thousand Six Hundred &amp; Twenty Four  and Paise Forty Eight Only</v>
      </c>
      <c r="BD201" s="84"/>
      <c r="HO201" s="16"/>
      <c r="HP201" s="16"/>
      <c r="HQ201" s="16"/>
      <c r="HR201" s="16"/>
      <c r="HS201" s="16"/>
    </row>
    <row r="202" spans="1:227" s="15" customFormat="1" ht="409.5">
      <c r="A202" s="67">
        <v>190</v>
      </c>
      <c r="B202" s="80" t="s">
        <v>591</v>
      </c>
      <c r="C202" s="70" t="s">
        <v>241</v>
      </c>
      <c r="D202" s="76">
        <v>166</v>
      </c>
      <c r="E202" s="77" t="s">
        <v>539</v>
      </c>
      <c r="F202" s="74">
        <v>95.02</v>
      </c>
      <c r="G202" s="58"/>
      <c r="H202" s="48"/>
      <c r="I202" s="47" t="s">
        <v>39</v>
      </c>
      <c r="J202" s="49">
        <f>IF(I202="Less(-)",-1,1)</f>
        <v>1</v>
      </c>
      <c r="K202" s="50" t="s">
        <v>64</v>
      </c>
      <c r="L202" s="50" t="s">
        <v>7</v>
      </c>
      <c r="M202" s="59"/>
      <c r="N202" s="58"/>
      <c r="O202" s="58"/>
      <c r="P202" s="60"/>
      <c r="Q202" s="58"/>
      <c r="R202" s="58"/>
      <c r="S202" s="60"/>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61">
        <f>total_amount_ba($B$2,$D$2,D202,F202,J202,K202,M202)</f>
        <v>15773.32</v>
      </c>
      <c r="BB202" s="62">
        <f>BA202+SUM(N202:AZ202)</f>
        <v>15773.32</v>
      </c>
      <c r="BC202" s="57" t="str">
        <f>SpellNumber(L202,BB202)</f>
        <v>INR  Fifteen Thousand Seven Hundred &amp; Seventy Three  and Paise Thirty Two Only</v>
      </c>
      <c r="BD202" s="84"/>
      <c r="HO202" s="16"/>
      <c r="HP202" s="16"/>
      <c r="HQ202" s="16"/>
      <c r="HR202" s="16"/>
      <c r="HS202" s="16"/>
    </row>
    <row r="203" spans="1:227" s="15" customFormat="1" ht="204" customHeight="1">
      <c r="A203" s="67">
        <v>191</v>
      </c>
      <c r="B203" s="80" t="s">
        <v>592</v>
      </c>
      <c r="C203" s="70" t="s">
        <v>242</v>
      </c>
      <c r="D203" s="76">
        <v>114.4</v>
      </c>
      <c r="E203" s="77" t="s">
        <v>539</v>
      </c>
      <c r="F203" s="74">
        <v>105.2</v>
      </c>
      <c r="G203" s="58"/>
      <c r="H203" s="48"/>
      <c r="I203" s="47" t="s">
        <v>39</v>
      </c>
      <c r="J203" s="49">
        <f>IF(I203="Less(-)",-1,1)</f>
        <v>1</v>
      </c>
      <c r="K203" s="50" t="s">
        <v>64</v>
      </c>
      <c r="L203" s="50" t="s">
        <v>7</v>
      </c>
      <c r="M203" s="59"/>
      <c r="N203" s="58"/>
      <c r="O203" s="58"/>
      <c r="P203" s="60"/>
      <c r="Q203" s="58"/>
      <c r="R203" s="58"/>
      <c r="S203" s="60"/>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61">
        <f>total_amount_ba($B$2,$D$2,D203,F203,J203,K203,M203)</f>
        <v>12034.88</v>
      </c>
      <c r="BB203" s="62">
        <f>BA203+SUM(N203:AZ203)</f>
        <v>12034.88</v>
      </c>
      <c r="BC203" s="57" t="str">
        <f>SpellNumber(L203,BB203)</f>
        <v>INR  Twelve Thousand  &amp;Thirty Four  and Paise Eighty Eight Only</v>
      </c>
      <c r="BD203" s="84"/>
      <c r="HO203" s="16"/>
      <c r="HP203" s="16"/>
      <c r="HQ203" s="16"/>
      <c r="HR203" s="16"/>
      <c r="HS203" s="16"/>
    </row>
    <row r="204" spans="1:227" s="15" customFormat="1" ht="409.5" customHeight="1">
      <c r="A204" s="67">
        <v>192</v>
      </c>
      <c r="B204" s="86" t="s">
        <v>593</v>
      </c>
      <c r="C204" s="70" t="s">
        <v>243</v>
      </c>
      <c r="D204" s="76">
        <v>32</v>
      </c>
      <c r="E204" s="77" t="s">
        <v>249</v>
      </c>
      <c r="F204" s="74">
        <v>8135.59</v>
      </c>
      <c r="G204" s="58"/>
      <c r="H204" s="48"/>
      <c r="I204" s="47" t="s">
        <v>39</v>
      </c>
      <c r="J204" s="49">
        <f t="shared" si="2"/>
        <v>1</v>
      </c>
      <c r="K204" s="50" t="s">
        <v>64</v>
      </c>
      <c r="L204" s="50" t="s">
        <v>7</v>
      </c>
      <c r="M204" s="59"/>
      <c r="N204" s="58"/>
      <c r="O204" s="58"/>
      <c r="P204" s="60"/>
      <c r="Q204" s="58"/>
      <c r="R204" s="58"/>
      <c r="S204" s="60"/>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61">
        <f t="shared" si="20"/>
        <v>260338.88</v>
      </c>
      <c r="BB204" s="62">
        <f t="shared" si="3"/>
        <v>260338.88</v>
      </c>
      <c r="BC204" s="57" t="str">
        <f t="shared" si="13"/>
        <v>INR  Two Lakh Sixty Thousand Three Hundred &amp; Thirty Eight  and Paise Eighty Eight Only</v>
      </c>
      <c r="BD204" s="84"/>
      <c r="HO204" s="16"/>
      <c r="HP204" s="16"/>
      <c r="HQ204" s="16"/>
      <c r="HR204" s="16"/>
      <c r="HS204" s="16"/>
    </row>
    <row r="205" spans="1:227" s="15" customFormat="1" ht="386.25" customHeight="1">
      <c r="A205" s="67">
        <v>193</v>
      </c>
      <c r="B205" s="75" t="s">
        <v>594</v>
      </c>
      <c r="C205" s="70" t="s">
        <v>244</v>
      </c>
      <c r="D205" s="76">
        <v>5</v>
      </c>
      <c r="E205" s="77" t="s">
        <v>249</v>
      </c>
      <c r="F205" s="74">
        <v>102472.01</v>
      </c>
      <c r="G205" s="58"/>
      <c r="H205" s="48"/>
      <c r="I205" s="47" t="s">
        <v>39</v>
      </c>
      <c r="J205" s="49">
        <f>IF(I205="Less(-)",-1,1)</f>
        <v>1</v>
      </c>
      <c r="K205" s="50" t="s">
        <v>64</v>
      </c>
      <c r="L205" s="50" t="s">
        <v>7</v>
      </c>
      <c r="M205" s="59"/>
      <c r="N205" s="58"/>
      <c r="O205" s="58"/>
      <c r="P205" s="60"/>
      <c r="Q205" s="58"/>
      <c r="R205" s="58"/>
      <c r="S205" s="60"/>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61">
        <f t="shared" si="20"/>
        <v>512360.05</v>
      </c>
      <c r="BB205" s="62">
        <f>BA205+SUM(N205:AZ205)</f>
        <v>512360.05</v>
      </c>
      <c r="BC205" s="57" t="str">
        <f>SpellNumber(L205,BB205)</f>
        <v>INR  Five Lakh Twelve Thousand Three Hundred &amp; Sixty  and Paise Five Only</v>
      </c>
      <c r="BD205" s="84"/>
      <c r="HO205" s="16"/>
      <c r="HP205" s="16"/>
      <c r="HQ205" s="16"/>
      <c r="HR205" s="16"/>
      <c r="HS205" s="16"/>
    </row>
    <row r="206" spans="1:227" s="15" customFormat="1" ht="339" customHeight="1">
      <c r="A206" s="67">
        <v>194</v>
      </c>
      <c r="B206" s="80" t="s">
        <v>595</v>
      </c>
      <c r="C206" s="70" t="s">
        <v>245</v>
      </c>
      <c r="D206" s="76">
        <v>5</v>
      </c>
      <c r="E206" s="77" t="s">
        <v>249</v>
      </c>
      <c r="F206" s="74">
        <v>18388.79</v>
      </c>
      <c r="G206" s="58"/>
      <c r="H206" s="48"/>
      <c r="I206" s="47" t="s">
        <v>39</v>
      </c>
      <c r="J206" s="49">
        <f t="shared" si="2"/>
        <v>1</v>
      </c>
      <c r="K206" s="50" t="s">
        <v>64</v>
      </c>
      <c r="L206" s="50" t="s">
        <v>7</v>
      </c>
      <c r="M206" s="59"/>
      <c r="N206" s="58"/>
      <c r="O206" s="58"/>
      <c r="P206" s="60"/>
      <c r="Q206" s="58"/>
      <c r="R206" s="58"/>
      <c r="S206" s="60"/>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61">
        <f t="shared" si="20"/>
        <v>91943.95</v>
      </c>
      <c r="BB206" s="62">
        <f t="shared" si="3"/>
        <v>91943.95</v>
      </c>
      <c r="BC206" s="57" t="str">
        <f t="shared" si="13"/>
        <v>INR  Ninety One Thousand Nine Hundred &amp; Forty Three  and Paise Ninety Five Only</v>
      </c>
      <c r="BD206" s="84"/>
      <c r="HO206" s="16"/>
      <c r="HP206" s="16"/>
      <c r="HQ206" s="16"/>
      <c r="HR206" s="16"/>
      <c r="HS206" s="16"/>
    </row>
    <row r="207" spans="1:227" s="15" customFormat="1" ht="28.5" customHeight="1">
      <c r="A207" s="67">
        <v>195</v>
      </c>
      <c r="B207" s="43" t="s">
        <v>334</v>
      </c>
      <c r="C207" s="70" t="s">
        <v>263</v>
      </c>
      <c r="D207" s="45"/>
      <c r="E207" s="46"/>
      <c r="F207" s="47"/>
      <c r="G207" s="48"/>
      <c r="H207" s="48"/>
      <c r="I207" s="47"/>
      <c r="J207" s="49"/>
      <c r="K207" s="50"/>
      <c r="L207" s="50"/>
      <c r="M207" s="51"/>
      <c r="N207" s="52"/>
      <c r="O207" s="52"/>
      <c r="P207" s="53"/>
      <c r="Q207" s="52"/>
      <c r="R207" s="52"/>
      <c r="S207" s="53"/>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5"/>
      <c r="BB207" s="56"/>
      <c r="BC207" s="57"/>
      <c r="BD207" s="84"/>
      <c r="HO207" s="16">
        <v>1</v>
      </c>
      <c r="HP207" s="16" t="s">
        <v>35</v>
      </c>
      <c r="HQ207" s="16" t="s">
        <v>36</v>
      </c>
      <c r="HR207" s="16">
        <v>10</v>
      </c>
      <c r="HS207" s="16" t="s">
        <v>37</v>
      </c>
    </row>
    <row r="208" spans="1:227" s="15" customFormat="1" ht="57" customHeight="1">
      <c r="A208" s="67">
        <v>196</v>
      </c>
      <c r="B208" s="80" t="s">
        <v>335</v>
      </c>
      <c r="C208" s="70" t="s">
        <v>264</v>
      </c>
      <c r="D208" s="76">
        <v>1</v>
      </c>
      <c r="E208" s="77" t="s">
        <v>260</v>
      </c>
      <c r="F208" s="74">
        <v>8387.85</v>
      </c>
      <c r="G208" s="58"/>
      <c r="H208" s="48"/>
      <c r="I208" s="47" t="s">
        <v>39</v>
      </c>
      <c r="J208" s="49">
        <f aca="true" t="shared" si="21" ref="J208:J215">IF(I208="Less(-)",-1,1)</f>
        <v>1</v>
      </c>
      <c r="K208" s="50" t="s">
        <v>64</v>
      </c>
      <c r="L208" s="50" t="s">
        <v>7</v>
      </c>
      <c r="M208" s="59"/>
      <c r="N208" s="58"/>
      <c r="O208" s="58"/>
      <c r="P208" s="60"/>
      <c r="Q208" s="58"/>
      <c r="R208" s="58"/>
      <c r="S208" s="60"/>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61">
        <f t="shared" si="20"/>
        <v>8387.85</v>
      </c>
      <c r="BB208" s="62">
        <f aca="true" t="shared" si="22" ref="BB208:BB215">BA208+SUM(N208:AZ208)</f>
        <v>8387.85</v>
      </c>
      <c r="BC208" s="57" t="str">
        <f aca="true" t="shared" si="23" ref="BC208:BC215">SpellNumber(L208,BB208)</f>
        <v>INR  Eight Thousand Three Hundred &amp; Eighty Seven  and Paise Eighty Five Only</v>
      </c>
      <c r="BD208" s="84"/>
      <c r="BE208" s="84">
        <f>F208*1.12*1.01</f>
        <v>9488.34</v>
      </c>
      <c r="HO208" s="16"/>
      <c r="HP208" s="16"/>
      <c r="HQ208" s="16"/>
      <c r="HR208" s="16"/>
      <c r="HS208" s="16"/>
    </row>
    <row r="209" spans="1:227" s="15" customFormat="1" ht="55.5" customHeight="1">
      <c r="A209" s="67">
        <v>197</v>
      </c>
      <c r="B209" s="80" t="s">
        <v>336</v>
      </c>
      <c r="C209" s="70" t="s">
        <v>265</v>
      </c>
      <c r="D209" s="76">
        <v>1</v>
      </c>
      <c r="E209" s="77" t="s">
        <v>260</v>
      </c>
      <c r="F209" s="74">
        <v>9692.12</v>
      </c>
      <c r="G209" s="58"/>
      <c r="H209" s="48"/>
      <c r="I209" s="47" t="s">
        <v>39</v>
      </c>
      <c r="J209" s="49">
        <f t="shared" si="21"/>
        <v>1</v>
      </c>
      <c r="K209" s="50" t="s">
        <v>64</v>
      </c>
      <c r="L209" s="50" t="s">
        <v>7</v>
      </c>
      <c r="M209" s="59"/>
      <c r="N209" s="58"/>
      <c r="O209" s="58"/>
      <c r="P209" s="60"/>
      <c r="Q209" s="58"/>
      <c r="R209" s="58"/>
      <c r="S209" s="60"/>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61">
        <f t="shared" si="20"/>
        <v>9692.12</v>
      </c>
      <c r="BB209" s="62">
        <f t="shared" si="22"/>
        <v>9692.12</v>
      </c>
      <c r="BC209" s="57" t="str">
        <f t="shared" si="23"/>
        <v>INR  Nine Thousand Six Hundred &amp; Ninety Two  and Paise Twelve Only</v>
      </c>
      <c r="BD209" s="84"/>
      <c r="HO209" s="16"/>
      <c r="HP209" s="16"/>
      <c r="HQ209" s="16"/>
      <c r="HR209" s="16"/>
      <c r="HS209" s="16"/>
    </row>
    <row r="210" spans="1:227" s="15" customFormat="1" ht="69" customHeight="1">
      <c r="A210" s="67">
        <v>198</v>
      </c>
      <c r="B210" s="80" t="s">
        <v>337</v>
      </c>
      <c r="C210" s="70" t="s">
        <v>266</v>
      </c>
      <c r="D210" s="76">
        <v>1</v>
      </c>
      <c r="E210" s="77" t="s">
        <v>260</v>
      </c>
      <c r="F210" s="74">
        <v>4674.12</v>
      </c>
      <c r="G210" s="58"/>
      <c r="H210" s="48"/>
      <c r="I210" s="47" t="s">
        <v>39</v>
      </c>
      <c r="J210" s="49">
        <f t="shared" si="21"/>
        <v>1</v>
      </c>
      <c r="K210" s="50" t="s">
        <v>64</v>
      </c>
      <c r="L210" s="50" t="s">
        <v>7</v>
      </c>
      <c r="M210" s="59"/>
      <c r="N210" s="58"/>
      <c r="O210" s="58"/>
      <c r="P210" s="60"/>
      <c r="Q210" s="58"/>
      <c r="R210" s="58"/>
      <c r="S210" s="60"/>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61">
        <f t="shared" si="20"/>
        <v>4674.12</v>
      </c>
      <c r="BB210" s="62">
        <f t="shared" si="22"/>
        <v>4674.12</v>
      </c>
      <c r="BC210" s="57" t="str">
        <f t="shared" si="23"/>
        <v>INR  Four Thousand Six Hundred &amp; Seventy Four  and Paise Twelve Only</v>
      </c>
      <c r="BD210" s="84"/>
      <c r="HO210" s="16"/>
      <c r="HP210" s="16"/>
      <c r="HQ210" s="16"/>
      <c r="HR210" s="16"/>
      <c r="HS210" s="16"/>
    </row>
    <row r="211" spans="1:227" s="15" customFormat="1" ht="69.75" customHeight="1">
      <c r="A211" s="67">
        <v>199</v>
      </c>
      <c r="B211" s="80" t="s">
        <v>631</v>
      </c>
      <c r="C211" s="70" t="s">
        <v>267</v>
      </c>
      <c r="D211" s="76">
        <v>1</v>
      </c>
      <c r="E211" s="77" t="s">
        <v>260</v>
      </c>
      <c r="F211" s="74">
        <v>1444.54</v>
      </c>
      <c r="G211" s="58"/>
      <c r="H211" s="48"/>
      <c r="I211" s="47" t="s">
        <v>39</v>
      </c>
      <c r="J211" s="49">
        <f t="shared" si="21"/>
        <v>1</v>
      </c>
      <c r="K211" s="50" t="s">
        <v>64</v>
      </c>
      <c r="L211" s="50" t="s">
        <v>7</v>
      </c>
      <c r="M211" s="59"/>
      <c r="N211" s="58"/>
      <c r="O211" s="58"/>
      <c r="P211" s="60"/>
      <c r="Q211" s="58"/>
      <c r="R211" s="58"/>
      <c r="S211" s="60"/>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61">
        <f t="shared" si="20"/>
        <v>1444.54</v>
      </c>
      <c r="BB211" s="62">
        <f t="shared" si="22"/>
        <v>1444.54</v>
      </c>
      <c r="BC211" s="57" t="str">
        <f t="shared" si="23"/>
        <v>INR  One Thousand Four Hundred &amp; Forty Four  and Paise Fifty Four Only</v>
      </c>
      <c r="BD211" s="84"/>
      <c r="HO211" s="16"/>
      <c r="HP211" s="16"/>
      <c r="HQ211" s="16"/>
      <c r="HR211" s="16"/>
      <c r="HS211" s="16"/>
    </row>
    <row r="212" spans="1:227" s="15" customFormat="1" ht="153.75" customHeight="1">
      <c r="A212" s="67">
        <v>200</v>
      </c>
      <c r="B212" s="80" t="s">
        <v>632</v>
      </c>
      <c r="C212" s="70" t="s">
        <v>268</v>
      </c>
      <c r="D212" s="76">
        <v>1</v>
      </c>
      <c r="E212" s="77" t="s">
        <v>260</v>
      </c>
      <c r="F212" s="74">
        <v>29006.23</v>
      </c>
      <c r="G212" s="58"/>
      <c r="H212" s="48"/>
      <c r="I212" s="47" t="s">
        <v>39</v>
      </c>
      <c r="J212" s="49">
        <f t="shared" si="21"/>
        <v>1</v>
      </c>
      <c r="K212" s="50" t="s">
        <v>64</v>
      </c>
      <c r="L212" s="50" t="s">
        <v>7</v>
      </c>
      <c r="M212" s="59"/>
      <c r="N212" s="58"/>
      <c r="O212" s="58"/>
      <c r="P212" s="60"/>
      <c r="Q212" s="58"/>
      <c r="R212" s="58"/>
      <c r="S212" s="60"/>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61">
        <f t="shared" si="20"/>
        <v>29006.23</v>
      </c>
      <c r="BB212" s="62">
        <f t="shared" si="22"/>
        <v>29006.23</v>
      </c>
      <c r="BC212" s="57" t="str">
        <f t="shared" si="23"/>
        <v>INR  Twenty Nine Thousand  &amp;Six  and Paise Twenty Three Only</v>
      </c>
      <c r="BD212" s="84"/>
      <c r="HO212" s="16"/>
      <c r="HP212" s="16"/>
      <c r="HQ212" s="16"/>
      <c r="HR212" s="16"/>
      <c r="HS212" s="16"/>
    </row>
    <row r="213" spans="1:227" s="15" customFormat="1" ht="409.5">
      <c r="A213" s="67">
        <v>201</v>
      </c>
      <c r="B213" s="80" t="s">
        <v>338</v>
      </c>
      <c r="C213" s="70" t="s">
        <v>269</v>
      </c>
      <c r="D213" s="76">
        <v>2</v>
      </c>
      <c r="E213" s="77" t="s">
        <v>260</v>
      </c>
      <c r="F213" s="74">
        <v>5470.48</v>
      </c>
      <c r="G213" s="58"/>
      <c r="H213" s="48"/>
      <c r="I213" s="47" t="s">
        <v>39</v>
      </c>
      <c r="J213" s="49">
        <f t="shared" si="21"/>
        <v>1</v>
      </c>
      <c r="K213" s="50" t="s">
        <v>64</v>
      </c>
      <c r="L213" s="50" t="s">
        <v>7</v>
      </c>
      <c r="M213" s="59"/>
      <c r="N213" s="58"/>
      <c r="O213" s="58"/>
      <c r="P213" s="60"/>
      <c r="Q213" s="58"/>
      <c r="R213" s="58"/>
      <c r="S213" s="60"/>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61">
        <f t="shared" si="20"/>
        <v>10940.96</v>
      </c>
      <c r="BB213" s="62">
        <f t="shared" si="22"/>
        <v>10940.96</v>
      </c>
      <c r="BC213" s="57" t="str">
        <f t="shared" si="23"/>
        <v>INR  Ten Thousand Nine Hundred &amp; Forty  and Paise Ninety Six Only</v>
      </c>
      <c r="BD213" s="84"/>
      <c r="HO213" s="16"/>
      <c r="HP213" s="16"/>
      <c r="HQ213" s="16"/>
      <c r="HR213" s="16"/>
      <c r="HS213" s="16"/>
    </row>
    <row r="214" spans="1:227" s="15" customFormat="1" ht="164.25" customHeight="1">
      <c r="A214" s="67">
        <v>202</v>
      </c>
      <c r="B214" s="80" t="s">
        <v>633</v>
      </c>
      <c r="C214" s="70" t="s">
        <v>270</v>
      </c>
      <c r="D214" s="76">
        <v>4</v>
      </c>
      <c r="E214" s="77" t="s">
        <v>260</v>
      </c>
      <c r="F214" s="74">
        <v>5087.01</v>
      </c>
      <c r="G214" s="58"/>
      <c r="H214" s="48"/>
      <c r="I214" s="47" t="s">
        <v>39</v>
      </c>
      <c r="J214" s="49">
        <f t="shared" si="21"/>
        <v>1</v>
      </c>
      <c r="K214" s="50" t="s">
        <v>64</v>
      </c>
      <c r="L214" s="50" t="s">
        <v>7</v>
      </c>
      <c r="M214" s="59"/>
      <c r="N214" s="58"/>
      <c r="O214" s="58"/>
      <c r="P214" s="60"/>
      <c r="Q214" s="58"/>
      <c r="R214" s="58"/>
      <c r="S214" s="60"/>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61">
        <f t="shared" si="20"/>
        <v>20348.04</v>
      </c>
      <c r="BB214" s="62">
        <f t="shared" si="22"/>
        <v>20348.04</v>
      </c>
      <c r="BC214" s="57" t="str">
        <f t="shared" si="23"/>
        <v>INR  Twenty Thousand Three Hundred &amp; Forty Eight  and Paise Four Only</v>
      </c>
      <c r="BD214" s="84"/>
      <c r="HO214" s="16"/>
      <c r="HP214" s="16"/>
      <c r="HQ214" s="16"/>
      <c r="HR214" s="16"/>
      <c r="HS214" s="16"/>
    </row>
    <row r="215" spans="1:227" s="15" customFormat="1" ht="119.25" customHeight="1">
      <c r="A215" s="67">
        <v>203</v>
      </c>
      <c r="B215" s="80" t="s">
        <v>637</v>
      </c>
      <c r="C215" s="70" t="s">
        <v>271</v>
      </c>
      <c r="D215" s="76">
        <v>6</v>
      </c>
      <c r="E215" s="77" t="s">
        <v>260</v>
      </c>
      <c r="F215" s="74">
        <v>3785</v>
      </c>
      <c r="G215" s="58"/>
      <c r="H215" s="48"/>
      <c r="I215" s="47" t="s">
        <v>39</v>
      </c>
      <c r="J215" s="49">
        <f t="shared" si="21"/>
        <v>1</v>
      </c>
      <c r="K215" s="50" t="s">
        <v>64</v>
      </c>
      <c r="L215" s="50" t="s">
        <v>7</v>
      </c>
      <c r="M215" s="59"/>
      <c r="N215" s="58"/>
      <c r="O215" s="58"/>
      <c r="P215" s="60"/>
      <c r="Q215" s="58"/>
      <c r="R215" s="58"/>
      <c r="S215" s="60"/>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61">
        <f t="shared" si="20"/>
        <v>22710</v>
      </c>
      <c r="BB215" s="62">
        <f t="shared" si="22"/>
        <v>22710</v>
      </c>
      <c r="BC215" s="57" t="str">
        <f t="shared" si="23"/>
        <v>INR  Twenty Two Thousand Seven Hundred &amp; Ten  Only</v>
      </c>
      <c r="BD215" s="84"/>
      <c r="HO215" s="16"/>
      <c r="HP215" s="16"/>
      <c r="HQ215" s="16"/>
      <c r="HR215" s="16"/>
      <c r="HS215" s="16"/>
    </row>
    <row r="216" spans="1:227" s="15" customFormat="1" ht="68.25" customHeight="1">
      <c r="A216" s="67">
        <v>204</v>
      </c>
      <c r="B216" s="80" t="s">
        <v>596</v>
      </c>
      <c r="C216" s="70" t="s">
        <v>272</v>
      </c>
      <c r="D216" s="76">
        <v>30</v>
      </c>
      <c r="E216" s="77" t="s">
        <v>259</v>
      </c>
      <c r="F216" s="74">
        <v>273.75</v>
      </c>
      <c r="G216" s="58"/>
      <c r="H216" s="48"/>
      <c r="I216" s="47" t="s">
        <v>39</v>
      </c>
      <c r="J216" s="49">
        <f>IF(I216="Less(-)",-1,1)</f>
        <v>1</v>
      </c>
      <c r="K216" s="50" t="s">
        <v>64</v>
      </c>
      <c r="L216" s="50" t="s">
        <v>7</v>
      </c>
      <c r="M216" s="59"/>
      <c r="N216" s="58"/>
      <c r="O216" s="58"/>
      <c r="P216" s="60"/>
      <c r="Q216" s="58"/>
      <c r="R216" s="58"/>
      <c r="S216" s="60"/>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61">
        <f t="shared" si="20"/>
        <v>8212.5</v>
      </c>
      <c r="BB216" s="62">
        <f>BA216+SUM(N216:AZ216)</f>
        <v>8212.5</v>
      </c>
      <c r="BC216" s="57" t="str">
        <f>SpellNumber(L216,BB216)</f>
        <v>INR  Eight Thousand Two Hundred &amp; Twelve  and Paise Fifty Only</v>
      </c>
      <c r="BD216" s="84"/>
      <c r="HO216" s="16"/>
      <c r="HP216" s="16"/>
      <c r="HQ216" s="16"/>
      <c r="HR216" s="16"/>
      <c r="HS216" s="16"/>
    </row>
    <row r="217" spans="1:227" s="15" customFormat="1" ht="165" customHeight="1">
      <c r="A217" s="67">
        <v>205</v>
      </c>
      <c r="B217" s="80" t="s">
        <v>339</v>
      </c>
      <c r="C217" s="70" t="s">
        <v>273</v>
      </c>
      <c r="D217" s="76">
        <v>67</v>
      </c>
      <c r="E217" s="77" t="s">
        <v>259</v>
      </c>
      <c r="F217" s="74">
        <v>196.83</v>
      </c>
      <c r="G217" s="58"/>
      <c r="H217" s="48"/>
      <c r="I217" s="47" t="s">
        <v>39</v>
      </c>
      <c r="J217" s="49">
        <f>IF(I217="Less(-)",-1,1)</f>
        <v>1</v>
      </c>
      <c r="K217" s="50" t="s">
        <v>64</v>
      </c>
      <c r="L217" s="50" t="s">
        <v>7</v>
      </c>
      <c r="M217" s="59"/>
      <c r="N217" s="58"/>
      <c r="O217" s="58"/>
      <c r="P217" s="60"/>
      <c r="Q217" s="58"/>
      <c r="R217" s="58"/>
      <c r="S217" s="60"/>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61">
        <f>total_amount_ba($B$2,$D$2,D217,F217,J217,K217,M217)</f>
        <v>13187.61</v>
      </c>
      <c r="BB217" s="62">
        <f>BA217+SUM(N217:AZ217)</f>
        <v>13187.61</v>
      </c>
      <c r="BC217" s="57" t="str">
        <f>SpellNumber(L217,BB217)</f>
        <v>INR  Thirteen Thousand One Hundred &amp; Eighty Seven  and Paise Sixty One Only</v>
      </c>
      <c r="BD217" s="84"/>
      <c r="HO217" s="16"/>
      <c r="HP217" s="16"/>
      <c r="HQ217" s="16"/>
      <c r="HR217" s="16"/>
      <c r="HS217" s="16"/>
    </row>
    <row r="218" spans="1:227" s="15" customFormat="1" ht="44.25" customHeight="1">
      <c r="A218" s="67">
        <v>206</v>
      </c>
      <c r="B218" s="80" t="s">
        <v>597</v>
      </c>
      <c r="C218" s="70" t="s">
        <v>274</v>
      </c>
      <c r="D218" s="76">
        <v>67</v>
      </c>
      <c r="E218" s="77" t="s">
        <v>259</v>
      </c>
      <c r="F218" s="74">
        <v>437.77</v>
      </c>
      <c r="G218" s="58"/>
      <c r="H218" s="48"/>
      <c r="I218" s="47" t="s">
        <v>39</v>
      </c>
      <c r="J218" s="49">
        <f>IF(I218="Less(-)",-1,1)</f>
        <v>1</v>
      </c>
      <c r="K218" s="50" t="s">
        <v>64</v>
      </c>
      <c r="L218" s="50" t="s">
        <v>7</v>
      </c>
      <c r="M218" s="59"/>
      <c r="N218" s="58"/>
      <c r="O218" s="58"/>
      <c r="P218" s="60"/>
      <c r="Q218" s="58"/>
      <c r="R218" s="58"/>
      <c r="S218" s="60"/>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61">
        <f t="shared" si="20"/>
        <v>29330.59</v>
      </c>
      <c r="BB218" s="62">
        <f>BA218+SUM(N218:AZ218)</f>
        <v>29330.59</v>
      </c>
      <c r="BC218" s="57" t="str">
        <f>SpellNumber(L218,BB218)</f>
        <v>INR  Twenty Nine Thousand Three Hundred &amp; Thirty  and Paise Fifty Nine Only</v>
      </c>
      <c r="BD218" s="84"/>
      <c r="HO218" s="16"/>
      <c r="HP218" s="16"/>
      <c r="HQ218" s="16"/>
      <c r="HR218" s="16"/>
      <c r="HS218" s="16"/>
    </row>
    <row r="219" spans="1:227" s="15" customFormat="1" ht="72.75" customHeight="1">
      <c r="A219" s="67">
        <v>207</v>
      </c>
      <c r="B219" s="80" t="s">
        <v>598</v>
      </c>
      <c r="C219" s="70" t="s">
        <v>275</v>
      </c>
      <c r="D219" s="76">
        <v>10</v>
      </c>
      <c r="E219" s="77" t="s">
        <v>258</v>
      </c>
      <c r="F219" s="74">
        <v>143.66</v>
      </c>
      <c r="G219" s="58"/>
      <c r="H219" s="48"/>
      <c r="I219" s="47" t="s">
        <v>39</v>
      </c>
      <c r="J219" s="49">
        <f>IF(I219="Less(-)",-1,1)</f>
        <v>1</v>
      </c>
      <c r="K219" s="50" t="s">
        <v>64</v>
      </c>
      <c r="L219" s="50" t="s">
        <v>7</v>
      </c>
      <c r="M219" s="59"/>
      <c r="N219" s="58"/>
      <c r="O219" s="58"/>
      <c r="P219" s="60"/>
      <c r="Q219" s="58"/>
      <c r="R219" s="58"/>
      <c r="S219" s="60"/>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61">
        <f t="shared" si="20"/>
        <v>1436.6</v>
      </c>
      <c r="BB219" s="62">
        <f>BA219+SUM(N219:AZ219)</f>
        <v>1436.6</v>
      </c>
      <c r="BC219" s="57" t="str">
        <f>SpellNumber(L219,BB219)</f>
        <v>INR  One Thousand Four Hundred &amp; Thirty Six  and Paise Sixty Only</v>
      </c>
      <c r="BD219" s="84"/>
      <c r="HO219" s="16"/>
      <c r="HP219" s="16"/>
      <c r="HQ219" s="16"/>
      <c r="HR219" s="16"/>
      <c r="HS219" s="16"/>
    </row>
    <row r="220" spans="1:227" s="15" customFormat="1" ht="409.5">
      <c r="A220" s="67">
        <v>208</v>
      </c>
      <c r="B220" s="80" t="s">
        <v>340</v>
      </c>
      <c r="C220" s="70" t="s">
        <v>276</v>
      </c>
      <c r="D220" s="76">
        <v>65</v>
      </c>
      <c r="E220" s="77" t="s">
        <v>258</v>
      </c>
      <c r="F220" s="74">
        <v>183.25</v>
      </c>
      <c r="G220" s="58"/>
      <c r="H220" s="48"/>
      <c r="I220" s="47" t="s">
        <v>39</v>
      </c>
      <c r="J220" s="49">
        <f>IF(I220="Less(-)",-1,1)</f>
        <v>1</v>
      </c>
      <c r="K220" s="50" t="s">
        <v>64</v>
      </c>
      <c r="L220" s="50" t="s">
        <v>7</v>
      </c>
      <c r="M220" s="59"/>
      <c r="N220" s="58"/>
      <c r="O220" s="58"/>
      <c r="P220" s="60"/>
      <c r="Q220" s="58"/>
      <c r="R220" s="58"/>
      <c r="S220" s="60"/>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61">
        <f t="shared" si="20"/>
        <v>11911.25</v>
      </c>
      <c r="BB220" s="62">
        <f>BA220+SUM(N220:AZ220)</f>
        <v>11911.25</v>
      </c>
      <c r="BC220" s="57" t="str">
        <f>SpellNumber(L220,BB220)</f>
        <v>INR  Eleven Thousand Nine Hundred &amp; Eleven  and Paise Twenty Five Only</v>
      </c>
      <c r="BD220" s="84"/>
      <c r="HO220" s="16"/>
      <c r="HP220" s="16"/>
      <c r="HQ220" s="16"/>
      <c r="HR220" s="16"/>
      <c r="HS220" s="16"/>
    </row>
    <row r="221" spans="1:227" s="15" customFormat="1" ht="409.5">
      <c r="A221" s="67">
        <v>209</v>
      </c>
      <c r="B221" s="80" t="s">
        <v>599</v>
      </c>
      <c r="C221" s="70" t="s">
        <v>277</v>
      </c>
      <c r="D221" s="76">
        <v>80</v>
      </c>
      <c r="E221" s="77" t="s">
        <v>258</v>
      </c>
      <c r="F221" s="74">
        <v>183.25</v>
      </c>
      <c r="G221" s="58"/>
      <c r="H221" s="48"/>
      <c r="I221" s="47" t="s">
        <v>39</v>
      </c>
      <c r="J221" s="49">
        <f aca="true" t="shared" si="24" ref="J221:J249">IF(I221="Less(-)",-1,1)</f>
        <v>1</v>
      </c>
      <c r="K221" s="50" t="s">
        <v>64</v>
      </c>
      <c r="L221" s="50" t="s">
        <v>7</v>
      </c>
      <c r="M221" s="59"/>
      <c r="N221" s="58"/>
      <c r="O221" s="58"/>
      <c r="P221" s="60"/>
      <c r="Q221" s="58"/>
      <c r="R221" s="58"/>
      <c r="S221" s="60"/>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61">
        <f aca="true" t="shared" si="25" ref="BA221:BA266">total_amount_ba($B$2,$D$2,D221,F221,J221,K221,M221)</f>
        <v>14660</v>
      </c>
      <c r="BB221" s="62">
        <f aca="true" t="shared" si="26" ref="BB221:BB266">BA221+SUM(N221:AZ221)</f>
        <v>14660</v>
      </c>
      <c r="BC221" s="57" t="str">
        <f aca="true" t="shared" si="27" ref="BC221:BC249">SpellNumber(L221,BB221)</f>
        <v>INR  Fourteen Thousand Six Hundred &amp; Sixty  Only</v>
      </c>
      <c r="BD221" s="84"/>
      <c r="HO221" s="16"/>
      <c r="HP221" s="16"/>
      <c r="HQ221" s="16"/>
      <c r="HR221" s="16"/>
      <c r="HS221" s="16"/>
    </row>
    <row r="222" spans="1:227" s="15" customFormat="1" ht="117.75" customHeight="1">
      <c r="A222" s="67">
        <v>210</v>
      </c>
      <c r="B222" s="80" t="s">
        <v>600</v>
      </c>
      <c r="C222" s="70" t="s">
        <v>278</v>
      </c>
      <c r="D222" s="76">
        <v>145</v>
      </c>
      <c r="E222" s="77" t="s">
        <v>258</v>
      </c>
      <c r="F222" s="74">
        <v>183.25</v>
      </c>
      <c r="G222" s="58"/>
      <c r="H222" s="48"/>
      <c r="I222" s="47" t="s">
        <v>39</v>
      </c>
      <c r="J222" s="49">
        <f t="shared" si="24"/>
        <v>1</v>
      </c>
      <c r="K222" s="50" t="s">
        <v>64</v>
      </c>
      <c r="L222" s="50" t="s">
        <v>7</v>
      </c>
      <c r="M222" s="59"/>
      <c r="N222" s="58"/>
      <c r="O222" s="58"/>
      <c r="P222" s="60"/>
      <c r="Q222" s="58"/>
      <c r="R222" s="58"/>
      <c r="S222" s="60"/>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61">
        <f t="shared" si="25"/>
        <v>26571.25</v>
      </c>
      <c r="BB222" s="62">
        <f t="shared" si="26"/>
        <v>26571.25</v>
      </c>
      <c r="BC222" s="57" t="str">
        <f t="shared" si="27"/>
        <v>INR  Twenty Six Thousand Five Hundred &amp; Seventy One  and Paise Twenty Five Only</v>
      </c>
      <c r="BD222" s="84"/>
      <c r="HO222" s="16"/>
      <c r="HP222" s="16"/>
      <c r="HQ222" s="16"/>
      <c r="HR222" s="16"/>
      <c r="HS222" s="16"/>
    </row>
    <row r="223" spans="1:227" s="15" customFormat="1" ht="54.75" customHeight="1">
      <c r="A223" s="67">
        <v>211</v>
      </c>
      <c r="B223" s="80" t="s">
        <v>341</v>
      </c>
      <c r="C223" s="70" t="s">
        <v>279</v>
      </c>
      <c r="D223" s="76">
        <v>3</v>
      </c>
      <c r="E223" s="77" t="s">
        <v>258</v>
      </c>
      <c r="F223" s="74">
        <v>373.3</v>
      </c>
      <c r="G223" s="58"/>
      <c r="H223" s="48"/>
      <c r="I223" s="47" t="s">
        <v>39</v>
      </c>
      <c r="J223" s="49">
        <f t="shared" si="24"/>
        <v>1</v>
      </c>
      <c r="K223" s="50" t="s">
        <v>64</v>
      </c>
      <c r="L223" s="50" t="s">
        <v>7</v>
      </c>
      <c r="M223" s="59"/>
      <c r="N223" s="58"/>
      <c r="O223" s="58"/>
      <c r="P223" s="60"/>
      <c r="Q223" s="58"/>
      <c r="R223" s="58"/>
      <c r="S223" s="60"/>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61">
        <f t="shared" si="25"/>
        <v>1119.9</v>
      </c>
      <c r="BB223" s="62">
        <f t="shared" si="26"/>
        <v>1119.9</v>
      </c>
      <c r="BC223" s="57" t="str">
        <f t="shared" si="27"/>
        <v>INR  One Thousand One Hundred &amp; Nineteen  and Paise Ninety Only</v>
      </c>
      <c r="BD223" s="84"/>
      <c r="HO223" s="16"/>
      <c r="HP223" s="16"/>
      <c r="HQ223" s="16"/>
      <c r="HR223" s="16"/>
      <c r="HS223" s="16"/>
    </row>
    <row r="224" spans="1:227" s="15" customFormat="1" ht="55.5" customHeight="1">
      <c r="A224" s="67">
        <v>212</v>
      </c>
      <c r="B224" s="80" t="s">
        <v>342</v>
      </c>
      <c r="C224" s="70" t="s">
        <v>280</v>
      </c>
      <c r="D224" s="76">
        <v>6</v>
      </c>
      <c r="E224" s="77" t="s">
        <v>258</v>
      </c>
      <c r="F224" s="74">
        <v>278.28</v>
      </c>
      <c r="G224" s="58"/>
      <c r="H224" s="48"/>
      <c r="I224" s="47" t="s">
        <v>39</v>
      </c>
      <c r="J224" s="49">
        <f t="shared" si="24"/>
        <v>1</v>
      </c>
      <c r="K224" s="50" t="s">
        <v>64</v>
      </c>
      <c r="L224" s="50" t="s">
        <v>7</v>
      </c>
      <c r="M224" s="59"/>
      <c r="N224" s="58"/>
      <c r="O224" s="58"/>
      <c r="P224" s="60"/>
      <c r="Q224" s="58"/>
      <c r="R224" s="58"/>
      <c r="S224" s="60"/>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61">
        <f t="shared" si="25"/>
        <v>1669.68</v>
      </c>
      <c r="BB224" s="62">
        <f t="shared" si="26"/>
        <v>1669.68</v>
      </c>
      <c r="BC224" s="57" t="str">
        <f t="shared" si="27"/>
        <v>INR  One Thousand Six Hundred &amp; Sixty Nine  and Paise Sixty Eight Only</v>
      </c>
      <c r="BD224" s="84"/>
      <c r="HO224" s="16"/>
      <c r="HP224" s="16"/>
      <c r="HQ224" s="16"/>
      <c r="HR224" s="16"/>
      <c r="HS224" s="16"/>
    </row>
    <row r="225" spans="1:227" s="15" customFormat="1" ht="87.75" customHeight="1">
      <c r="A225" s="67">
        <v>213</v>
      </c>
      <c r="B225" s="80" t="s">
        <v>601</v>
      </c>
      <c r="C225" s="70" t="s">
        <v>281</v>
      </c>
      <c r="D225" s="76">
        <v>6</v>
      </c>
      <c r="E225" s="77" t="s">
        <v>260</v>
      </c>
      <c r="F225" s="74">
        <v>361.98</v>
      </c>
      <c r="G225" s="58"/>
      <c r="H225" s="48"/>
      <c r="I225" s="47" t="s">
        <v>39</v>
      </c>
      <c r="J225" s="49">
        <f t="shared" si="24"/>
        <v>1</v>
      </c>
      <c r="K225" s="50" t="s">
        <v>64</v>
      </c>
      <c r="L225" s="50" t="s">
        <v>7</v>
      </c>
      <c r="M225" s="59"/>
      <c r="N225" s="58"/>
      <c r="O225" s="58"/>
      <c r="P225" s="60"/>
      <c r="Q225" s="58"/>
      <c r="R225" s="58"/>
      <c r="S225" s="60"/>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61">
        <f t="shared" si="25"/>
        <v>2171.88</v>
      </c>
      <c r="BB225" s="62">
        <f t="shared" si="26"/>
        <v>2171.88</v>
      </c>
      <c r="BC225" s="57" t="str">
        <f t="shared" si="27"/>
        <v>INR  Two Thousand One Hundred &amp; Seventy One  and Paise Eighty Eight Only</v>
      </c>
      <c r="BD225" s="84"/>
      <c r="HO225" s="16"/>
      <c r="HP225" s="16"/>
      <c r="HQ225" s="16"/>
      <c r="HR225" s="16"/>
      <c r="HS225" s="16"/>
    </row>
    <row r="226" spans="1:227" s="15" customFormat="1" ht="84.75" customHeight="1">
      <c r="A226" s="67">
        <v>214</v>
      </c>
      <c r="B226" s="80" t="s">
        <v>602</v>
      </c>
      <c r="C226" s="70" t="s">
        <v>282</v>
      </c>
      <c r="D226" s="76">
        <v>2</v>
      </c>
      <c r="E226" s="77" t="s">
        <v>260</v>
      </c>
      <c r="F226" s="74">
        <v>256.78</v>
      </c>
      <c r="G226" s="58"/>
      <c r="H226" s="48"/>
      <c r="I226" s="47" t="s">
        <v>39</v>
      </c>
      <c r="J226" s="49">
        <f t="shared" si="24"/>
        <v>1</v>
      </c>
      <c r="K226" s="50" t="s">
        <v>64</v>
      </c>
      <c r="L226" s="50" t="s">
        <v>7</v>
      </c>
      <c r="M226" s="59"/>
      <c r="N226" s="58"/>
      <c r="O226" s="58"/>
      <c r="P226" s="60"/>
      <c r="Q226" s="58"/>
      <c r="R226" s="58"/>
      <c r="S226" s="60"/>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61">
        <f t="shared" si="25"/>
        <v>513.56</v>
      </c>
      <c r="BB226" s="62">
        <f t="shared" si="26"/>
        <v>513.56</v>
      </c>
      <c r="BC226" s="57" t="str">
        <f t="shared" si="27"/>
        <v>INR  Five Hundred &amp; Thirteen  and Paise Fifty Six Only</v>
      </c>
      <c r="BD226" s="84"/>
      <c r="HO226" s="16"/>
      <c r="HP226" s="16"/>
      <c r="HQ226" s="16"/>
      <c r="HR226" s="16"/>
      <c r="HS226" s="16"/>
    </row>
    <row r="227" spans="1:227" s="15" customFormat="1" ht="88.5" customHeight="1">
      <c r="A227" s="67">
        <v>215</v>
      </c>
      <c r="B227" s="80" t="s">
        <v>343</v>
      </c>
      <c r="C227" s="70" t="s">
        <v>283</v>
      </c>
      <c r="D227" s="76">
        <v>2</v>
      </c>
      <c r="E227" s="77" t="s">
        <v>260</v>
      </c>
      <c r="F227" s="74">
        <v>113.12</v>
      </c>
      <c r="G227" s="58"/>
      <c r="H227" s="48"/>
      <c r="I227" s="47" t="s">
        <v>39</v>
      </c>
      <c r="J227" s="49">
        <f t="shared" si="24"/>
        <v>1</v>
      </c>
      <c r="K227" s="50" t="s">
        <v>64</v>
      </c>
      <c r="L227" s="50" t="s">
        <v>7</v>
      </c>
      <c r="M227" s="59"/>
      <c r="N227" s="58"/>
      <c r="O227" s="58"/>
      <c r="P227" s="60"/>
      <c r="Q227" s="58"/>
      <c r="R227" s="58"/>
      <c r="S227" s="60"/>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61">
        <f t="shared" si="25"/>
        <v>226.24</v>
      </c>
      <c r="BB227" s="62">
        <f t="shared" si="26"/>
        <v>226.24</v>
      </c>
      <c r="BC227" s="57" t="str">
        <f t="shared" si="27"/>
        <v>INR  Two Hundred &amp; Twenty Six  and Paise Twenty Four Only</v>
      </c>
      <c r="BD227" s="84"/>
      <c r="HO227" s="16"/>
      <c r="HP227" s="16"/>
      <c r="HQ227" s="16"/>
      <c r="HR227" s="16"/>
      <c r="HS227" s="16"/>
    </row>
    <row r="228" spans="1:227" s="15" customFormat="1" ht="103.5" customHeight="1">
      <c r="A228" s="67">
        <v>216</v>
      </c>
      <c r="B228" s="80" t="s">
        <v>344</v>
      </c>
      <c r="C228" s="70" t="s">
        <v>284</v>
      </c>
      <c r="D228" s="76">
        <v>165</v>
      </c>
      <c r="E228" s="77" t="s">
        <v>258</v>
      </c>
      <c r="F228" s="74">
        <v>178.73</v>
      </c>
      <c r="G228" s="58"/>
      <c r="H228" s="48"/>
      <c r="I228" s="47" t="s">
        <v>39</v>
      </c>
      <c r="J228" s="49">
        <f t="shared" si="24"/>
        <v>1</v>
      </c>
      <c r="K228" s="50" t="s">
        <v>64</v>
      </c>
      <c r="L228" s="50" t="s">
        <v>7</v>
      </c>
      <c r="M228" s="59"/>
      <c r="N228" s="58"/>
      <c r="O228" s="58"/>
      <c r="P228" s="60"/>
      <c r="Q228" s="58"/>
      <c r="R228" s="58"/>
      <c r="S228" s="60"/>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61">
        <f t="shared" si="25"/>
        <v>29490.45</v>
      </c>
      <c r="BB228" s="62">
        <f t="shared" si="26"/>
        <v>29490.45</v>
      </c>
      <c r="BC228" s="57" t="str">
        <f t="shared" si="27"/>
        <v>INR  Twenty Nine Thousand Four Hundred &amp; Ninety  and Paise Forty Five Only</v>
      </c>
      <c r="BD228" s="84"/>
      <c r="HO228" s="16"/>
      <c r="HP228" s="16"/>
      <c r="HQ228" s="16"/>
      <c r="HR228" s="16"/>
      <c r="HS228" s="16"/>
    </row>
    <row r="229" spans="1:227" s="15" customFormat="1" ht="105" customHeight="1">
      <c r="A229" s="67">
        <v>217</v>
      </c>
      <c r="B229" s="80" t="s">
        <v>345</v>
      </c>
      <c r="C229" s="70" t="s">
        <v>285</v>
      </c>
      <c r="D229" s="76">
        <v>585</v>
      </c>
      <c r="E229" s="77" t="s">
        <v>258</v>
      </c>
      <c r="F229" s="74">
        <v>144.79</v>
      </c>
      <c r="G229" s="58"/>
      <c r="H229" s="48"/>
      <c r="I229" s="47" t="s">
        <v>39</v>
      </c>
      <c r="J229" s="49">
        <f t="shared" si="24"/>
        <v>1</v>
      </c>
      <c r="K229" s="50" t="s">
        <v>64</v>
      </c>
      <c r="L229" s="50" t="s">
        <v>7</v>
      </c>
      <c r="M229" s="59"/>
      <c r="N229" s="58"/>
      <c r="O229" s="58"/>
      <c r="P229" s="60"/>
      <c r="Q229" s="58"/>
      <c r="R229" s="58"/>
      <c r="S229" s="60"/>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61">
        <f t="shared" si="25"/>
        <v>84702.15</v>
      </c>
      <c r="BB229" s="62">
        <f t="shared" si="26"/>
        <v>84702.15</v>
      </c>
      <c r="BC229" s="57" t="str">
        <f t="shared" si="27"/>
        <v>INR  Eighty Four Thousand Seven Hundred &amp; Two  and Paise Fifteen Only</v>
      </c>
      <c r="BD229" s="84"/>
      <c r="HO229" s="16"/>
      <c r="HP229" s="16"/>
      <c r="HQ229" s="16"/>
      <c r="HR229" s="16"/>
      <c r="HS229" s="16"/>
    </row>
    <row r="230" spans="1:227" s="15" customFormat="1" ht="106.5" customHeight="1">
      <c r="A230" s="67">
        <v>218</v>
      </c>
      <c r="B230" s="80" t="s">
        <v>346</v>
      </c>
      <c r="C230" s="70" t="s">
        <v>286</v>
      </c>
      <c r="D230" s="76">
        <v>425</v>
      </c>
      <c r="E230" s="77" t="s">
        <v>258</v>
      </c>
      <c r="F230" s="74">
        <v>125.56</v>
      </c>
      <c r="G230" s="58"/>
      <c r="H230" s="48"/>
      <c r="I230" s="47" t="s">
        <v>39</v>
      </c>
      <c r="J230" s="49">
        <f t="shared" si="24"/>
        <v>1</v>
      </c>
      <c r="K230" s="50" t="s">
        <v>64</v>
      </c>
      <c r="L230" s="50" t="s">
        <v>7</v>
      </c>
      <c r="M230" s="59"/>
      <c r="N230" s="58"/>
      <c r="O230" s="58"/>
      <c r="P230" s="60"/>
      <c r="Q230" s="58"/>
      <c r="R230" s="58"/>
      <c r="S230" s="60"/>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61">
        <f t="shared" si="25"/>
        <v>53363</v>
      </c>
      <c r="BB230" s="62">
        <f t="shared" si="26"/>
        <v>53363</v>
      </c>
      <c r="BC230" s="57" t="str">
        <f t="shared" si="27"/>
        <v>INR  Fifty Three Thousand Three Hundred &amp; Sixty Three  Only</v>
      </c>
      <c r="BD230" s="84"/>
      <c r="HO230" s="16"/>
      <c r="HP230" s="16"/>
      <c r="HQ230" s="16"/>
      <c r="HR230" s="16"/>
      <c r="HS230" s="16"/>
    </row>
    <row r="231" spans="1:227" s="15" customFormat="1" ht="157.5" customHeight="1">
      <c r="A231" s="67">
        <v>219</v>
      </c>
      <c r="B231" s="80" t="s">
        <v>603</v>
      </c>
      <c r="C231" s="70" t="s">
        <v>287</v>
      </c>
      <c r="D231" s="76">
        <v>142</v>
      </c>
      <c r="E231" s="77" t="s">
        <v>261</v>
      </c>
      <c r="F231" s="74">
        <v>1236.4</v>
      </c>
      <c r="G231" s="58"/>
      <c r="H231" s="48"/>
      <c r="I231" s="47" t="s">
        <v>39</v>
      </c>
      <c r="J231" s="49">
        <f t="shared" si="24"/>
        <v>1</v>
      </c>
      <c r="K231" s="50" t="s">
        <v>64</v>
      </c>
      <c r="L231" s="50" t="s">
        <v>7</v>
      </c>
      <c r="M231" s="59"/>
      <c r="N231" s="58"/>
      <c r="O231" s="58"/>
      <c r="P231" s="60"/>
      <c r="Q231" s="58"/>
      <c r="R231" s="58"/>
      <c r="S231" s="60"/>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61">
        <f t="shared" si="25"/>
        <v>175568.8</v>
      </c>
      <c r="BB231" s="62">
        <f t="shared" si="26"/>
        <v>175568.8</v>
      </c>
      <c r="BC231" s="57" t="str">
        <f t="shared" si="27"/>
        <v>INR  One Lakh Seventy Five Thousand Five Hundred &amp; Sixty Eight  and Paise Eighty Only</v>
      </c>
      <c r="BD231" s="84"/>
      <c r="HO231" s="16"/>
      <c r="HP231" s="16"/>
      <c r="HQ231" s="16"/>
      <c r="HR231" s="16"/>
      <c r="HS231" s="16"/>
    </row>
    <row r="232" spans="1:227" s="15" customFormat="1" ht="151.5" customHeight="1">
      <c r="A232" s="67">
        <v>220</v>
      </c>
      <c r="B232" s="80" t="s">
        <v>604</v>
      </c>
      <c r="C232" s="70" t="s">
        <v>288</v>
      </c>
      <c r="D232" s="76">
        <v>82</v>
      </c>
      <c r="E232" s="77" t="s">
        <v>261</v>
      </c>
      <c r="F232" s="74">
        <v>1123.28</v>
      </c>
      <c r="G232" s="58"/>
      <c r="H232" s="48"/>
      <c r="I232" s="47" t="s">
        <v>39</v>
      </c>
      <c r="J232" s="49">
        <f t="shared" si="24"/>
        <v>1</v>
      </c>
      <c r="K232" s="50" t="s">
        <v>64</v>
      </c>
      <c r="L232" s="50" t="s">
        <v>7</v>
      </c>
      <c r="M232" s="59"/>
      <c r="N232" s="58"/>
      <c r="O232" s="58"/>
      <c r="P232" s="60"/>
      <c r="Q232" s="58"/>
      <c r="R232" s="58"/>
      <c r="S232" s="60"/>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61">
        <f t="shared" si="25"/>
        <v>92108.96</v>
      </c>
      <c r="BB232" s="62">
        <f t="shared" si="26"/>
        <v>92108.96</v>
      </c>
      <c r="BC232" s="57" t="str">
        <f t="shared" si="27"/>
        <v>INR  Ninety Two Thousand One Hundred &amp; Eight  and Paise Ninety Six Only</v>
      </c>
      <c r="BD232" s="84"/>
      <c r="HO232" s="16"/>
      <c r="HP232" s="16"/>
      <c r="HQ232" s="16"/>
      <c r="HR232" s="16"/>
      <c r="HS232" s="16"/>
    </row>
    <row r="233" spans="1:227" s="15" customFormat="1" ht="153" customHeight="1">
      <c r="A233" s="67">
        <v>221</v>
      </c>
      <c r="B233" s="80" t="s">
        <v>605</v>
      </c>
      <c r="C233" s="70" t="s">
        <v>289</v>
      </c>
      <c r="D233" s="76">
        <v>34</v>
      </c>
      <c r="E233" s="77" t="s">
        <v>261</v>
      </c>
      <c r="F233" s="74">
        <v>1010.16</v>
      </c>
      <c r="G233" s="58"/>
      <c r="H233" s="48"/>
      <c r="I233" s="47" t="s">
        <v>39</v>
      </c>
      <c r="J233" s="49">
        <f t="shared" si="24"/>
        <v>1</v>
      </c>
      <c r="K233" s="50" t="s">
        <v>64</v>
      </c>
      <c r="L233" s="50" t="s">
        <v>7</v>
      </c>
      <c r="M233" s="59"/>
      <c r="N233" s="58"/>
      <c r="O233" s="58"/>
      <c r="P233" s="60"/>
      <c r="Q233" s="58"/>
      <c r="R233" s="58"/>
      <c r="S233" s="60"/>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61">
        <f t="shared" si="25"/>
        <v>34345.44</v>
      </c>
      <c r="BB233" s="62">
        <f t="shared" si="26"/>
        <v>34345.44</v>
      </c>
      <c r="BC233" s="57" t="str">
        <f t="shared" si="27"/>
        <v>INR  Thirty Four Thousand Three Hundred &amp; Forty Five  and Paise Forty Four Only</v>
      </c>
      <c r="BD233" s="84"/>
      <c r="HO233" s="16"/>
      <c r="HP233" s="16"/>
      <c r="HQ233" s="16"/>
      <c r="HR233" s="16"/>
      <c r="HS233" s="16"/>
    </row>
    <row r="234" spans="1:227" s="15" customFormat="1" ht="171.75" customHeight="1">
      <c r="A234" s="67">
        <v>222</v>
      </c>
      <c r="B234" s="80" t="s">
        <v>347</v>
      </c>
      <c r="C234" s="70" t="s">
        <v>290</v>
      </c>
      <c r="D234" s="76">
        <v>74</v>
      </c>
      <c r="E234" s="77" t="s">
        <v>348</v>
      </c>
      <c r="F234" s="74">
        <v>281.67</v>
      </c>
      <c r="G234" s="58"/>
      <c r="H234" s="48"/>
      <c r="I234" s="47" t="s">
        <v>39</v>
      </c>
      <c r="J234" s="49">
        <f t="shared" si="24"/>
        <v>1</v>
      </c>
      <c r="K234" s="50" t="s">
        <v>64</v>
      </c>
      <c r="L234" s="50" t="s">
        <v>7</v>
      </c>
      <c r="M234" s="59"/>
      <c r="N234" s="58"/>
      <c r="O234" s="58"/>
      <c r="P234" s="60"/>
      <c r="Q234" s="58"/>
      <c r="R234" s="58"/>
      <c r="S234" s="60"/>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61">
        <f t="shared" si="25"/>
        <v>20843.58</v>
      </c>
      <c r="BB234" s="62">
        <f t="shared" si="26"/>
        <v>20843.58</v>
      </c>
      <c r="BC234" s="57" t="str">
        <f t="shared" si="27"/>
        <v>INR  Twenty Thousand Eight Hundred &amp; Forty Three  and Paise Fifty Eight Only</v>
      </c>
      <c r="BD234" s="84"/>
      <c r="HO234" s="16"/>
      <c r="HP234" s="16"/>
      <c r="HQ234" s="16"/>
      <c r="HR234" s="16"/>
      <c r="HS234" s="16"/>
    </row>
    <row r="235" spans="1:227" s="15" customFormat="1" ht="120" customHeight="1">
      <c r="A235" s="67">
        <v>223</v>
      </c>
      <c r="B235" s="86" t="s">
        <v>634</v>
      </c>
      <c r="C235" s="70" t="s">
        <v>291</v>
      </c>
      <c r="D235" s="76">
        <v>34</v>
      </c>
      <c r="E235" s="77" t="s">
        <v>260</v>
      </c>
      <c r="F235" s="74">
        <v>1315.59</v>
      </c>
      <c r="G235" s="58"/>
      <c r="H235" s="48"/>
      <c r="I235" s="47" t="s">
        <v>39</v>
      </c>
      <c r="J235" s="49">
        <f t="shared" si="24"/>
        <v>1</v>
      </c>
      <c r="K235" s="50" t="s">
        <v>64</v>
      </c>
      <c r="L235" s="50" t="s">
        <v>7</v>
      </c>
      <c r="M235" s="59"/>
      <c r="N235" s="58"/>
      <c r="O235" s="58"/>
      <c r="P235" s="60"/>
      <c r="Q235" s="58"/>
      <c r="R235" s="58"/>
      <c r="S235" s="60"/>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61">
        <f t="shared" si="25"/>
        <v>44730.06</v>
      </c>
      <c r="BB235" s="62">
        <f t="shared" si="26"/>
        <v>44730.06</v>
      </c>
      <c r="BC235" s="57" t="str">
        <f t="shared" si="27"/>
        <v>INR  Forty Four Thousand Seven Hundred &amp; Thirty  and Paise Six Only</v>
      </c>
      <c r="BD235" s="84"/>
      <c r="HO235" s="16"/>
      <c r="HP235" s="16"/>
      <c r="HQ235" s="16"/>
      <c r="HR235" s="16"/>
      <c r="HS235" s="16"/>
    </row>
    <row r="236" spans="1:227" s="15" customFormat="1" ht="409.5">
      <c r="A236" s="67">
        <v>224</v>
      </c>
      <c r="B236" s="80" t="s">
        <v>630</v>
      </c>
      <c r="C236" s="70" t="s">
        <v>292</v>
      </c>
      <c r="D236" s="76">
        <v>17</v>
      </c>
      <c r="E236" s="77" t="s">
        <v>260</v>
      </c>
      <c r="F236" s="74">
        <v>613.11</v>
      </c>
      <c r="G236" s="58"/>
      <c r="H236" s="48"/>
      <c r="I236" s="47" t="s">
        <v>39</v>
      </c>
      <c r="J236" s="49">
        <f t="shared" si="24"/>
        <v>1</v>
      </c>
      <c r="K236" s="50" t="s">
        <v>64</v>
      </c>
      <c r="L236" s="50" t="s">
        <v>7</v>
      </c>
      <c r="M236" s="59"/>
      <c r="N236" s="58"/>
      <c r="O236" s="58"/>
      <c r="P236" s="60"/>
      <c r="Q236" s="58"/>
      <c r="R236" s="58"/>
      <c r="S236" s="60"/>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61">
        <f t="shared" si="25"/>
        <v>10422.87</v>
      </c>
      <c r="BB236" s="62">
        <f t="shared" si="26"/>
        <v>10422.87</v>
      </c>
      <c r="BC236" s="57" t="str">
        <f t="shared" si="27"/>
        <v>INR  Ten Thousand Four Hundred &amp; Twenty Two  and Paise Eighty Seven Only</v>
      </c>
      <c r="BD236" s="84"/>
      <c r="HO236" s="16"/>
      <c r="HP236" s="16"/>
      <c r="HQ236" s="16"/>
      <c r="HR236" s="16"/>
      <c r="HS236" s="16"/>
    </row>
    <row r="237" spans="1:227" s="15" customFormat="1" ht="89.25" customHeight="1">
      <c r="A237" s="67">
        <v>225</v>
      </c>
      <c r="B237" s="80" t="s">
        <v>635</v>
      </c>
      <c r="C237" s="70" t="s">
        <v>293</v>
      </c>
      <c r="D237" s="76">
        <v>4</v>
      </c>
      <c r="E237" s="77" t="s">
        <v>259</v>
      </c>
      <c r="F237" s="74">
        <v>329.18</v>
      </c>
      <c r="G237" s="58"/>
      <c r="H237" s="48"/>
      <c r="I237" s="47" t="s">
        <v>39</v>
      </c>
      <c r="J237" s="49">
        <f t="shared" si="24"/>
        <v>1</v>
      </c>
      <c r="K237" s="50" t="s">
        <v>64</v>
      </c>
      <c r="L237" s="50" t="s">
        <v>7</v>
      </c>
      <c r="M237" s="59"/>
      <c r="N237" s="58"/>
      <c r="O237" s="58"/>
      <c r="P237" s="60"/>
      <c r="Q237" s="58"/>
      <c r="R237" s="58"/>
      <c r="S237" s="60"/>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61">
        <f t="shared" si="25"/>
        <v>1316.72</v>
      </c>
      <c r="BB237" s="62">
        <f t="shared" si="26"/>
        <v>1316.72</v>
      </c>
      <c r="BC237" s="57" t="str">
        <f t="shared" si="27"/>
        <v>INR  One Thousand Three Hundred &amp; Sixteen  and Paise Seventy Two Only</v>
      </c>
      <c r="BD237" s="84"/>
      <c r="HO237" s="16"/>
      <c r="HP237" s="16"/>
      <c r="HQ237" s="16"/>
      <c r="HR237" s="16"/>
      <c r="HS237" s="16"/>
    </row>
    <row r="238" spans="1:227" s="15" customFormat="1" ht="87.75" customHeight="1">
      <c r="A238" s="67">
        <v>226</v>
      </c>
      <c r="B238" s="80" t="s">
        <v>349</v>
      </c>
      <c r="C238" s="70" t="s">
        <v>294</v>
      </c>
      <c r="D238" s="76">
        <v>76</v>
      </c>
      <c r="E238" s="77" t="s">
        <v>259</v>
      </c>
      <c r="F238" s="74">
        <v>225.11</v>
      </c>
      <c r="G238" s="58"/>
      <c r="H238" s="48"/>
      <c r="I238" s="47" t="s">
        <v>39</v>
      </c>
      <c r="J238" s="49">
        <f t="shared" si="24"/>
        <v>1</v>
      </c>
      <c r="K238" s="50" t="s">
        <v>64</v>
      </c>
      <c r="L238" s="50" t="s">
        <v>7</v>
      </c>
      <c r="M238" s="59"/>
      <c r="N238" s="58"/>
      <c r="O238" s="58"/>
      <c r="P238" s="60"/>
      <c r="Q238" s="58"/>
      <c r="R238" s="58"/>
      <c r="S238" s="60"/>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61">
        <f t="shared" si="25"/>
        <v>17108.36</v>
      </c>
      <c r="BB238" s="62">
        <f t="shared" si="26"/>
        <v>17108.36</v>
      </c>
      <c r="BC238" s="57" t="str">
        <f t="shared" si="27"/>
        <v>INR  Seventeen Thousand One Hundred &amp; Eight  and Paise Thirty Six Only</v>
      </c>
      <c r="BD238" s="84"/>
      <c r="HO238" s="16"/>
      <c r="HP238" s="16"/>
      <c r="HQ238" s="16"/>
      <c r="HR238" s="16"/>
      <c r="HS238" s="16"/>
    </row>
    <row r="239" spans="1:227" s="15" customFormat="1" ht="53.25" customHeight="1">
      <c r="A239" s="67">
        <v>227</v>
      </c>
      <c r="B239" s="80" t="s">
        <v>350</v>
      </c>
      <c r="C239" s="70" t="s">
        <v>295</v>
      </c>
      <c r="D239" s="76">
        <v>20</v>
      </c>
      <c r="E239" s="77" t="s">
        <v>259</v>
      </c>
      <c r="F239" s="74">
        <v>113.12</v>
      </c>
      <c r="G239" s="58"/>
      <c r="H239" s="48"/>
      <c r="I239" s="47" t="s">
        <v>39</v>
      </c>
      <c r="J239" s="49">
        <f t="shared" si="24"/>
        <v>1</v>
      </c>
      <c r="K239" s="50" t="s">
        <v>64</v>
      </c>
      <c r="L239" s="50" t="s">
        <v>7</v>
      </c>
      <c r="M239" s="59"/>
      <c r="N239" s="58"/>
      <c r="O239" s="58"/>
      <c r="P239" s="60"/>
      <c r="Q239" s="58"/>
      <c r="R239" s="58"/>
      <c r="S239" s="60"/>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61">
        <f t="shared" si="25"/>
        <v>2262.4</v>
      </c>
      <c r="BB239" s="62">
        <f t="shared" si="26"/>
        <v>2262.4</v>
      </c>
      <c r="BC239" s="57" t="str">
        <f t="shared" si="27"/>
        <v>INR  Two Thousand Two Hundred &amp; Sixty Two  and Paise Forty Only</v>
      </c>
      <c r="BD239" s="84"/>
      <c r="HO239" s="16"/>
      <c r="HP239" s="16"/>
      <c r="HQ239" s="16"/>
      <c r="HR239" s="16"/>
      <c r="HS239" s="16"/>
    </row>
    <row r="240" spans="1:227" s="15" customFormat="1" ht="204" customHeight="1">
      <c r="A240" s="67">
        <v>228</v>
      </c>
      <c r="B240" s="80" t="s">
        <v>636</v>
      </c>
      <c r="C240" s="70" t="s">
        <v>296</v>
      </c>
      <c r="D240" s="76">
        <v>16</v>
      </c>
      <c r="E240" s="77" t="s">
        <v>260</v>
      </c>
      <c r="F240" s="74">
        <v>1583.68</v>
      </c>
      <c r="G240" s="58"/>
      <c r="H240" s="48"/>
      <c r="I240" s="47" t="s">
        <v>39</v>
      </c>
      <c r="J240" s="49">
        <f t="shared" si="24"/>
        <v>1</v>
      </c>
      <c r="K240" s="50" t="s">
        <v>64</v>
      </c>
      <c r="L240" s="50" t="s">
        <v>7</v>
      </c>
      <c r="M240" s="59"/>
      <c r="N240" s="58"/>
      <c r="O240" s="58"/>
      <c r="P240" s="60"/>
      <c r="Q240" s="58"/>
      <c r="R240" s="58"/>
      <c r="S240" s="60"/>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61">
        <f t="shared" si="25"/>
        <v>25338.88</v>
      </c>
      <c r="BB240" s="62">
        <f t="shared" si="26"/>
        <v>25338.88</v>
      </c>
      <c r="BC240" s="57" t="str">
        <f t="shared" si="27"/>
        <v>INR  Twenty Five Thousand Three Hundred &amp; Thirty Eight  and Paise Eighty Eight Only</v>
      </c>
      <c r="BD240" s="84"/>
      <c r="HO240" s="16"/>
      <c r="HP240" s="16"/>
      <c r="HQ240" s="16"/>
      <c r="HR240" s="16"/>
      <c r="HS240" s="16"/>
    </row>
    <row r="241" spans="1:227" s="15" customFormat="1" ht="117.75" customHeight="1">
      <c r="A241" s="67">
        <v>229</v>
      </c>
      <c r="B241" s="80" t="s">
        <v>351</v>
      </c>
      <c r="C241" s="70" t="s">
        <v>297</v>
      </c>
      <c r="D241" s="76">
        <v>9</v>
      </c>
      <c r="E241" s="77" t="s">
        <v>260</v>
      </c>
      <c r="F241" s="74">
        <v>1548.61</v>
      </c>
      <c r="G241" s="58"/>
      <c r="H241" s="48"/>
      <c r="I241" s="47" t="s">
        <v>39</v>
      </c>
      <c r="J241" s="49">
        <f t="shared" si="24"/>
        <v>1</v>
      </c>
      <c r="K241" s="50" t="s">
        <v>64</v>
      </c>
      <c r="L241" s="50" t="s">
        <v>7</v>
      </c>
      <c r="M241" s="59"/>
      <c r="N241" s="58"/>
      <c r="O241" s="58"/>
      <c r="P241" s="60"/>
      <c r="Q241" s="58"/>
      <c r="R241" s="58"/>
      <c r="S241" s="60"/>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61">
        <f t="shared" si="25"/>
        <v>13937.49</v>
      </c>
      <c r="BB241" s="62">
        <f t="shared" si="26"/>
        <v>13937.49</v>
      </c>
      <c r="BC241" s="57" t="str">
        <f t="shared" si="27"/>
        <v>INR  Thirteen Thousand Nine Hundred &amp; Thirty Seven  and Paise Forty Nine Only</v>
      </c>
      <c r="BD241" s="84"/>
      <c r="HO241" s="16"/>
      <c r="HP241" s="16"/>
      <c r="HQ241" s="16"/>
      <c r="HR241" s="16"/>
      <c r="HS241" s="16"/>
    </row>
    <row r="242" spans="1:227" s="15" customFormat="1" ht="88.5" customHeight="1">
      <c r="A242" s="67">
        <v>230</v>
      </c>
      <c r="B242" s="80" t="s">
        <v>352</v>
      </c>
      <c r="C242" s="70" t="s">
        <v>298</v>
      </c>
      <c r="D242" s="76">
        <v>2</v>
      </c>
      <c r="E242" s="77" t="s">
        <v>353</v>
      </c>
      <c r="F242" s="74">
        <v>176.47</v>
      </c>
      <c r="G242" s="58"/>
      <c r="H242" s="48"/>
      <c r="I242" s="47" t="s">
        <v>39</v>
      </c>
      <c r="J242" s="49">
        <f t="shared" si="24"/>
        <v>1</v>
      </c>
      <c r="K242" s="50" t="s">
        <v>64</v>
      </c>
      <c r="L242" s="50" t="s">
        <v>7</v>
      </c>
      <c r="M242" s="59"/>
      <c r="N242" s="58"/>
      <c r="O242" s="58"/>
      <c r="P242" s="60"/>
      <c r="Q242" s="58"/>
      <c r="R242" s="58"/>
      <c r="S242" s="60"/>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61">
        <f t="shared" si="25"/>
        <v>352.94</v>
      </c>
      <c r="BB242" s="62">
        <f t="shared" si="26"/>
        <v>352.94</v>
      </c>
      <c r="BC242" s="57" t="str">
        <f t="shared" si="27"/>
        <v>INR  Three Hundred &amp; Fifty Two  and Paise Ninety Four Only</v>
      </c>
      <c r="BD242" s="84"/>
      <c r="HO242" s="16"/>
      <c r="HP242" s="16"/>
      <c r="HQ242" s="16"/>
      <c r="HR242" s="16"/>
      <c r="HS242" s="16"/>
    </row>
    <row r="243" spans="1:227" s="15" customFormat="1" ht="52.5" customHeight="1">
      <c r="A243" s="67">
        <v>231</v>
      </c>
      <c r="B243" s="43" t="s">
        <v>606</v>
      </c>
      <c r="C243" s="70" t="s">
        <v>299</v>
      </c>
      <c r="D243" s="45"/>
      <c r="E243" s="46"/>
      <c r="F243" s="47"/>
      <c r="G243" s="48"/>
      <c r="H243" s="48"/>
      <c r="I243" s="47"/>
      <c r="J243" s="49"/>
      <c r="K243" s="50"/>
      <c r="L243" s="50"/>
      <c r="M243" s="51"/>
      <c r="N243" s="52"/>
      <c r="O243" s="52"/>
      <c r="P243" s="53"/>
      <c r="Q243" s="52"/>
      <c r="R243" s="52"/>
      <c r="S243" s="53"/>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5"/>
      <c r="BB243" s="56"/>
      <c r="BC243" s="57"/>
      <c r="HO243" s="16">
        <v>1</v>
      </c>
      <c r="HP243" s="16" t="s">
        <v>35</v>
      </c>
      <c r="HQ243" s="16" t="s">
        <v>36</v>
      </c>
      <c r="HR243" s="16">
        <v>10</v>
      </c>
      <c r="HS243" s="16" t="s">
        <v>37</v>
      </c>
    </row>
    <row r="244" spans="1:227" s="15" customFormat="1" ht="57" customHeight="1">
      <c r="A244" s="67">
        <v>232</v>
      </c>
      <c r="B244" s="80" t="s">
        <v>354</v>
      </c>
      <c r="C244" s="70" t="s">
        <v>300</v>
      </c>
      <c r="D244" s="76">
        <v>75</v>
      </c>
      <c r="E244" s="77" t="s">
        <v>258</v>
      </c>
      <c r="F244" s="74">
        <v>248</v>
      </c>
      <c r="G244" s="58"/>
      <c r="H244" s="48"/>
      <c r="I244" s="47" t="s">
        <v>39</v>
      </c>
      <c r="J244" s="49">
        <f t="shared" si="24"/>
        <v>1</v>
      </c>
      <c r="K244" s="50" t="s">
        <v>64</v>
      </c>
      <c r="L244" s="50" t="s">
        <v>7</v>
      </c>
      <c r="M244" s="59"/>
      <c r="N244" s="58"/>
      <c r="O244" s="58"/>
      <c r="P244" s="60"/>
      <c r="Q244" s="58"/>
      <c r="R244" s="58"/>
      <c r="S244" s="60"/>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61">
        <f t="shared" si="25"/>
        <v>18600</v>
      </c>
      <c r="BB244" s="62">
        <f t="shared" si="26"/>
        <v>18600</v>
      </c>
      <c r="BC244" s="57" t="str">
        <f t="shared" si="27"/>
        <v>INR  Eighteen Thousand Six Hundred    Only</v>
      </c>
      <c r="HO244" s="16"/>
      <c r="HP244" s="16"/>
      <c r="HQ244" s="16"/>
      <c r="HR244" s="16"/>
      <c r="HS244" s="16"/>
    </row>
    <row r="245" spans="1:227" s="15" customFormat="1" ht="57" customHeight="1">
      <c r="A245" s="67">
        <v>233</v>
      </c>
      <c r="B245" s="80" t="s">
        <v>355</v>
      </c>
      <c r="C245" s="70" t="s">
        <v>301</v>
      </c>
      <c r="D245" s="76">
        <v>80</v>
      </c>
      <c r="E245" s="77" t="s">
        <v>258</v>
      </c>
      <c r="F245" s="74">
        <v>165</v>
      </c>
      <c r="G245" s="58"/>
      <c r="H245" s="48"/>
      <c r="I245" s="47" t="s">
        <v>39</v>
      </c>
      <c r="J245" s="49">
        <f t="shared" si="24"/>
        <v>1</v>
      </c>
      <c r="K245" s="50" t="s">
        <v>64</v>
      </c>
      <c r="L245" s="50" t="s">
        <v>7</v>
      </c>
      <c r="M245" s="59"/>
      <c r="N245" s="58"/>
      <c r="O245" s="58"/>
      <c r="P245" s="60"/>
      <c r="Q245" s="58"/>
      <c r="R245" s="58"/>
      <c r="S245" s="60"/>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61">
        <f t="shared" si="25"/>
        <v>13200</v>
      </c>
      <c r="BB245" s="62">
        <f t="shared" si="26"/>
        <v>13200</v>
      </c>
      <c r="BC245" s="57" t="str">
        <f t="shared" si="27"/>
        <v>INR  Thirteen Thousand Two Hundred    Only</v>
      </c>
      <c r="HO245" s="16"/>
      <c r="HP245" s="16"/>
      <c r="HQ245" s="16"/>
      <c r="HR245" s="16"/>
      <c r="HS245" s="16"/>
    </row>
    <row r="246" spans="1:227" s="15" customFormat="1" ht="57" customHeight="1">
      <c r="A246" s="67">
        <v>234</v>
      </c>
      <c r="B246" s="80" t="s">
        <v>356</v>
      </c>
      <c r="C246" s="70" t="s">
        <v>302</v>
      </c>
      <c r="D246" s="76">
        <v>145</v>
      </c>
      <c r="E246" s="77" t="s">
        <v>258</v>
      </c>
      <c r="F246" s="74">
        <v>93</v>
      </c>
      <c r="G246" s="58"/>
      <c r="H246" s="48"/>
      <c r="I246" s="47" t="s">
        <v>39</v>
      </c>
      <c r="J246" s="49">
        <f t="shared" si="24"/>
        <v>1</v>
      </c>
      <c r="K246" s="50" t="s">
        <v>64</v>
      </c>
      <c r="L246" s="50" t="s">
        <v>7</v>
      </c>
      <c r="M246" s="59"/>
      <c r="N246" s="58"/>
      <c r="O246" s="58"/>
      <c r="P246" s="60"/>
      <c r="Q246" s="58"/>
      <c r="R246" s="58"/>
      <c r="S246" s="60"/>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61">
        <f t="shared" si="25"/>
        <v>13485</v>
      </c>
      <c r="BB246" s="62">
        <f t="shared" si="26"/>
        <v>13485</v>
      </c>
      <c r="BC246" s="57" t="str">
        <f t="shared" si="27"/>
        <v>INR  Thirteen Thousand Four Hundred &amp; Eighty Five  Only</v>
      </c>
      <c r="HO246" s="16"/>
      <c r="HP246" s="16"/>
      <c r="HQ246" s="16"/>
      <c r="HR246" s="16"/>
      <c r="HS246" s="16"/>
    </row>
    <row r="247" spans="1:227" s="15" customFormat="1" ht="39" customHeight="1">
      <c r="A247" s="67">
        <v>235</v>
      </c>
      <c r="B247" s="80" t="s">
        <v>357</v>
      </c>
      <c r="C247" s="70" t="s">
        <v>303</v>
      </c>
      <c r="D247" s="76">
        <v>3</v>
      </c>
      <c r="E247" s="77" t="s">
        <v>260</v>
      </c>
      <c r="F247" s="74">
        <v>352</v>
      </c>
      <c r="G247" s="58"/>
      <c r="H247" s="48"/>
      <c r="I247" s="47" t="s">
        <v>39</v>
      </c>
      <c r="J247" s="49">
        <f t="shared" si="24"/>
        <v>1</v>
      </c>
      <c r="K247" s="50" t="s">
        <v>64</v>
      </c>
      <c r="L247" s="50" t="s">
        <v>7</v>
      </c>
      <c r="M247" s="59"/>
      <c r="N247" s="58"/>
      <c r="O247" s="58"/>
      <c r="P247" s="60"/>
      <c r="Q247" s="58"/>
      <c r="R247" s="58"/>
      <c r="S247" s="60"/>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61">
        <f t="shared" si="25"/>
        <v>1056</v>
      </c>
      <c r="BB247" s="62">
        <f t="shared" si="26"/>
        <v>1056</v>
      </c>
      <c r="BC247" s="57" t="str">
        <f t="shared" si="27"/>
        <v>INR  One Thousand  &amp;Fifty Six  Only</v>
      </c>
      <c r="HO247" s="16"/>
      <c r="HP247" s="16"/>
      <c r="HQ247" s="16"/>
      <c r="HR247" s="16"/>
      <c r="HS247" s="16"/>
    </row>
    <row r="248" spans="1:227" s="15" customFormat="1" ht="57" customHeight="1">
      <c r="A248" s="67">
        <v>236</v>
      </c>
      <c r="B248" s="80" t="s">
        <v>638</v>
      </c>
      <c r="C248" s="70" t="s">
        <v>304</v>
      </c>
      <c r="D248" s="76">
        <v>57</v>
      </c>
      <c r="E248" s="77" t="s">
        <v>260</v>
      </c>
      <c r="F248" s="74">
        <v>2142</v>
      </c>
      <c r="G248" s="58"/>
      <c r="H248" s="48"/>
      <c r="I248" s="47" t="s">
        <v>39</v>
      </c>
      <c r="J248" s="49">
        <f t="shared" si="24"/>
        <v>1</v>
      </c>
      <c r="K248" s="50" t="s">
        <v>64</v>
      </c>
      <c r="L248" s="50" t="s">
        <v>7</v>
      </c>
      <c r="M248" s="59"/>
      <c r="N248" s="58"/>
      <c r="O248" s="58"/>
      <c r="P248" s="60"/>
      <c r="Q248" s="58"/>
      <c r="R248" s="58"/>
      <c r="S248" s="60"/>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61">
        <f t="shared" si="25"/>
        <v>122094</v>
      </c>
      <c r="BB248" s="62">
        <f t="shared" si="26"/>
        <v>122094</v>
      </c>
      <c r="BC248" s="57" t="str">
        <f t="shared" si="27"/>
        <v>INR  One Lakh Twenty Two Thousand  &amp;Ninety Four  Only</v>
      </c>
      <c r="HO248" s="16"/>
      <c r="HP248" s="16"/>
      <c r="HQ248" s="16"/>
      <c r="HR248" s="16"/>
      <c r="HS248" s="16"/>
    </row>
    <row r="249" spans="1:227" s="15" customFormat="1" ht="57" customHeight="1">
      <c r="A249" s="67">
        <v>237</v>
      </c>
      <c r="B249" s="80" t="s">
        <v>358</v>
      </c>
      <c r="C249" s="70" t="s">
        <v>305</v>
      </c>
      <c r="D249" s="76">
        <v>24</v>
      </c>
      <c r="E249" s="77" t="s">
        <v>260</v>
      </c>
      <c r="F249" s="74">
        <v>862</v>
      </c>
      <c r="G249" s="58"/>
      <c r="H249" s="48"/>
      <c r="I249" s="47" t="s">
        <v>39</v>
      </c>
      <c r="J249" s="49">
        <f t="shared" si="24"/>
        <v>1</v>
      </c>
      <c r="K249" s="50" t="s">
        <v>64</v>
      </c>
      <c r="L249" s="50" t="s">
        <v>7</v>
      </c>
      <c r="M249" s="59"/>
      <c r="N249" s="58"/>
      <c r="O249" s="58"/>
      <c r="P249" s="60"/>
      <c r="Q249" s="58"/>
      <c r="R249" s="58"/>
      <c r="S249" s="60"/>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61">
        <f t="shared" si="25"/>
        <v>20688</v>
      </c>
      <c r="BB249" s="62">
        <f t="shared" si="26"/>
        <v>20688</v>
      </c>
      <c r="BC249" s="57" t="str">
        <f t="shared" si="27"/>
        <v>INR  Twenty Thousand Six Hundred &amp; Eighty Eight  Only</v>
      </c>
      <c r="HO249" s="16"/>
      <c r="HP249" s="16"/>
      <c r="HQ249" s="16"/>
      <c r="HR249" s="16"/>
      <c r="HS249" s="16"/>
    </row>
    <row r="250" spans="1:227" s="15" customFormat="1" ht="57" customHeight="1">
      <c r="A250" s="67">
        <v>238</v>
      </c>
      <c r="B250" s="80" t="s">
        <v>359</v>
      </c>
      <c r="C250" s="70" t="s">
        <v>306</v>
      </c>
      <c r="D250" s="76">
        <v>24</v>
      </c>
      <c r="E250" s="77" t="s">
        <v>260</v>
      </c>
      <c r="F250" s="74">
        <v>150</v>
      </c>
      <c r="G250" s="58"/>
      <c r="H250" s="48"/>
      <c r="I250" s="47" t="s">
        <v>39</v>
      </c>
      <c r="J250" s="49">
        <f>IF(I250="Less(-)",-1,1)</f>
        <v>1</v>
      </c>
      <c r="K250" s="50" t="s">
        <v>64</v>
      </c>
      <c r="L250" s="50" t="s">
        <v>7</v>
      </c>
      <c r="M250" s="59"/>
      <c r="N250" s="58"/>
      <c r="O250" s="58"/>
      <c r="P250" s="60"/>
      <c r="Q250" s="58"/>
      <c r="R250" s="58"/>
      <c r="S250" s="60"/>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61">
        <f>total_amount_ba($B$2,$D$2,D250,F250,J250,K250,M250)</f>
        <v>3600</v>
      </c>
      <c r="BB250" s="62">
        <f>BA250+SUM(N250:AZ250)</f>
        <v>3600</v>
      </c>
      <c r="BC250" s="57" t="str">
        <f>SpellNumber(L250,BB250)</f>
        <v>INR  Three Thousand Six Hundred    Only</v>
      </c>
      <c r="HO250" s="16"/>
      <c r="HP250" s="16"/>
      <c r="HQ250" s="16"/>
      <c r="HR250" s="16"/>
      <c r="HS250" s="16"/>
    </row>
    <row r="251" spans="1:227" s="15" customFormat="1" ht="71.25" customHeight="1">
      <c r="A251" s="67">
        <v>239</v>
      </c>
      <c r="B251" s="80" t="s">
        <v>360</v>
      </c>
      <c r="C251" s="70" t="s">
        <v>307</v>
      </c>
      <c r="D251" s="76">
        <v>54</v>
      </c>
      <c r="E251" s="77" t="s">
        <v>260</v>
      </c>
      <c r="F251" s="74">
        <v>875</v>
      </c>
      <c r="G251" s="58"/>
      <c r="H251" s="48"/>
      <c r="I251" s="47" t="s">
        <v>39</v>
      </c>
      <c r="J251" s="49">
        <f>IF(I251="Less(-)",-1,1)</f>
        <v>1</v>
      </c>
      <c r="K251" s="50" t="s">
        <v>64</v>
      </c>
      <c r="L251" s="50" t="s">
        <v>7</v>
      </c>
      <c r="M251" s="59"/>
      <c r="N251" s="58"/>
      <c r="O251" s="58"/>
      <c r="P251" s="60"/>
      <c r="Q251" s="58"/>
      <c r="R251" s="58"/>
      <c r="S251" s="60"/>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61">
        <f>total_amount_ba($B$2,$D$2,D251,F251,J251,K251,M251)</f>
        <v>47250</v>
      </c>
      <c r="BB251" s="62">
        <f>BA251+SUM(N251:AZ251)</f>
        <v>47250</v>
      </c>
      <c r="BC251" s="57" t="str">
        <f>SpellNumber(L251,BB251)</f>
        <v>INR  Forty Seven Thousand Two Hundred &amp; Fifty  Only</v>
      </c>
      <c r="HO251" s="16"/>
      <c r="HP251" s="16"/>
      <c r="HQ251" s="16"/>
      <c r="HR251" s="16"/>
      <c r="HS251" s="16"/>
    </row>
    <row r="252" spans="1:227" s="15" customFormat="1" ht="67.5" customHeight="1">
      <c r="A252" s="67">
        <v>240</v>
      </c>
      <c r="B252" s="80" t="s">
        <v>361</v>
      </c>
      <c r="C252" s="70" t="s">
        <v>308</v>
      </c>
      <c r="D252" s="76">
        <v>14</v>
      </c>
      <c r="E252" s="77" t="s">
        <v>260</v>
      </c>
      <c r="F252" s="74">
        <v>1479</v>
      </c>
      <c r="G252" s="58"/>
      <c r="H252" s="48"/>
      <c r="I252" s="47" t="s">
        <v>39</v>
      </c>
      <c r="J252" s="49">
        <f aca="true" t="shared" si="28" ref="J252:J266">IF(I252="Less(-)",-1,1)</f>
        <v>1</v>
      </c>
      <c r="K252" s="50" t="s">
        <v>64</v>
      </c>
      <c r="L252" s="50" t="s">
        <v>7</v>
      </c>
      <c r="M252" s="59"/>
      <c r="N252" s="58"/>
      <c r="O252" s="58"/>
      <c r="P252" s="60"/>
      <c r="Q252" s="58"/>
      <c r="R252" s="58"/>
      <c r="S252" s="60"/>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61">
        <f t="shared" si="25"/>
        <v>20706</v>
      </c>
      <c r="BB252" s="62">
        <f t="shared" si="26"/>
        <v>20706</v>
      </c>
      <c r="BC252" s="57" t="str">
        <f aca="true" t="shared" si="29" ref="BC252:BC266">SpellNumber(L252,BB252)</f>
        <v>INR  Twenty Thousand Seven Hundred &amp; Six  Only</v>
      </c>
      <c r="HO252" s="16"/>
      <c r="HP252" s="16"/>
      <c r="HQ252" s="16"/>
      <c r="HR252" s="16"/>
      <c r="HS252" s="16"/>
    </row>
    <row r="253" spans="1:227" s="15" customFormat="1" ht="57" customHeight="1">
      <c r="A253" s="67">
        <v>241</v>
      </c>
      <c r="B253" s="80" t="s">
        <v>362</v>
      </c>
      <c r="C253" s="70" t="s">
        <v>309</v>
      </c>
      <c r="D253" s="76">
        <v>28</v>
      </c>
      <c r="E253" s="77" t="s">
        <v>260</v>
      </c>
      <c r="F253" s="74">
        <v>775</v>
      </c>
      <c r="G253" s="58"/>
      <c r="H253" s="48"/>
      <c r="I253" s="47" t="s">
        <v>39</v>
      </c>
      <c r="J253" s="49">
        <f t="shared" si="28"/>
        <v>1</v>
      </c>
      <c r="K253" s="50" t="s">
        <v>64</v>
      </c>
      <c r="L253" s="50" t="s">
        <v>7</v>
      </c>
      <c r="M253" s="59"/>
      <c r="N253" s="58"/>
      <c r="O253" s="58"/>
      <c r="P253" s="60"/>
      <c r="Q253" s="58"/>
      <c r="R253" s="58"/>
      <c r="S253" s="60"/>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61">
        <f t="shared" si="25"/>
        <v>21700</v>
      </c>
      <c r="BB253" s="62">
        <f t="shared" si="26"/>
        <v>21700</v>
      </c>
      <c r="BC253" s="57" t="str">
        <f t="shared" si="29"/>
        <v>INR  Twenty One Thousand Seven Hundred    Only</v>
      </c>
      <c r="HO253" s="16"/>
      <c r="HP253" s="16"/>
      <c r="HQ253" s="16"/>
      <c r="HR253" s="16"/>
      <c r="HS253" s="16"/>
    </row>
    <row r="254" spans="1:227" s="15" customFormat="1" ht="39" customHeight="1">
      <c r="A254" s="67">
        <v>242</v>
      </c>
      <c r="B254" s="80" t="s">
        <v>607</v>
      </c>
      <c r="C254" s="70" t="s">
        <v>310</v>
      </c>
      <c r="D254" s="76">
        <v>4</v>
      </c>
      <c r="E254" s="77" t="s">
        <v>260</v>
      </c>
      <c r="F254" s="74">
        <v>1380</v>
      </c>
      <c r="G254" s="58"/>
      <c r="H254" s="48"/>
      <c r="I254" s="47" t="s">
        <v>39</v>
      </c>
      <c r="J254" s="49">
        <f t="shared" si="28"/>
        <v>1</v>
      </c>
      <c r="K254" s="50" t="s">
        <v>64</v>
      </c>
      <c r="L254" s="50" t="s">
        <v>7</v>
      </c>
      <c r="M254" s="59"/>
      <c r="N254" s="58"/>
      <c r="O254" s="58"/>
      <c r="P254" s="60"/>
      <c r="Q254" s="58"/>
      <c r="R254" s="58"/>
      <c r="S254" s="60"/>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c r="AY254" s="54"/>
      <c r="AZ254" s="54"/>
      <c r="BA254" s="61">
        <f t="shared" si="25"/>
        <v>5520</v>
      </c>
      <c r="BB254" s="62">
        <f t="shared" si="26"/>
        <v>5520</v>
      </c>
      <c r="BC254" s="57" t="str">
        <f t="shared" si="29"/>
        <v>INR  Five Thousand Five Hundred &amp; Twenty  Only</v>
      </c>
      <c r="HO254" s="16"/>
      <c r="HP254" s="16"/>
      <c r="HQ254" s="16"/>
      <c r="HR254" s="16"/>
      <c r="HS254" s="16"/>
    </row>
    <row r="255" spans="1:227" s="15" customFormat="1" ht="35.25" customHeight="1">
      <c r="A255" s="67">
        <v>243</v>
      </c>
      <c r="B255" s="80" t="s">
        <v>608</v>
      </c>
      <c r="C255" s="70" t="s">
        <v>311</v>
      </c>
      <c r="D255" s="76">
        <v>16</v>
      </c>
      <c r="E255" s="77" t="s">
        <v>259</v>
      </c>
      <c r="F255" s="74">
        <v>128</v>
      </c>
      <c r="G255" s="58"/>
      <c r="H255" s="48"/>
      <c r="I255" s="47" t="s">
        <v>39</v>
      </c>
      <c r="J255" s="49">
        <f>IF(I255="Less(-)",-1,1)</f>
        <v>1</v>
      </c>
      <c r="K255" s="50" t="s">
        <v>64</v>
      </c>
      <c r="L255" s="50" t="s">
        <v>7</v>
      </c>
      <c r="M255" s="59"/>
      <c r="N255" s="58"/>
      <c r="O255" s="58"/>
      <c r="P255" s="60"/>
      <c r="Q255" s="58"/>
      <c r="R255" s="58"/>
      <c r="S255" s="60"/>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61">
        <f>total_amount_ba($B$2,$D$2,D255,F255,J255,K255,M255)</f>
        <v>2048</v>
      </c>
      <c r="BB255" s="62">
        <f>BA255+SUM(N255:AZ255)</f>
        <v>2048</v>
      </c>
      <c r="BC255" s="57" t="str">
        <f>SpellNumber(L255,BB255)</f>
        <v>INR  Two Thousand  &amp;Forty Eight  Only</v>
      </c>
      <c r="HO255" s="16"/>
      <c r="HP255" s="16"/>
      <c r="HQ255" s="16"/>
      <c r="HR255" s="16"/>
      <c r="HS255" s="16"/>
    </row>
    <row r="256" spans="1:227" s="15" customFormat="1" ht="37.5" customHeight="1">
      <c r="A256" s="67">
        <v>244</v>
      </c>
      <c r="B256" s="80" t="s">
        <v>609</v>
      </c>
      <c r="C256" s="70" t="s">
        <v>312</v>
      </c>
      <c r="D256" s="76">
        <v>13</v>
      </c>
      <c r="E256" s="77" t="s">
        <v>259</v>
      </c>
      <c r="F256" s="74">
        <v>295</v>
      </c>
      <c r="G256" s="58"/>
      <c r="H256" s="48"/>
      <c r="I256" s="47" t="s">
        <v>39</v>
      </c>
      <c r="J256" s="49">
        <f t="shared" si="28"/>
        <v>1</v>
      </c>
      <c r="K256" s="50" t="s">
        <v>64</v>
      </c>
      <c r="L256" s="50" t="s">
        <v>7</v>
      </c>
      <c r="M256" s="59"/>
      <c r="N256" s="58"/>
      <c r="O256" s="58"/>
      <c r="P256" s="60"/>
      <c r="Q256" s="58"/>
      <c r="R256" s="58"/>
      <c r="S256" s="60"/>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61">
        <f t="shared" si="25"/>
        <v>3835</v>
      </c>
      <c r="BB256" s="62">
        <f t="shared" si="26"/>
        <v>3835</v>
      </c>
      <c r="BC256" s="57" t="str">
        <f t="shared" si="29"/>
        <v>INR  Three Thousand Eight Hundred &amp; Thirty Five  Only</v>
      </c>
      <c r="HO256" s="16"/>
      <c r="HP256" s="16"/>
      <c r="HQ256" s="16"/>
      <c r="HR256" s="16"/>
      <c r="HS256" s="16"/>
    </row>
    <row r="257" spans="1:227" s="15" customFormat="1" ht="84.75" customHeight="1">
      <c r="A257" s="67">
        <v>245</v>
      </c>
      <c r="B257" s="80" t="s">
        <v>639</v>
      </c>
      <c r="C257" s="70" t="s">
        <v>313</v>
      </c>
      <c r="D257" s="76">
        <v>8</v>
      </c>
      <c r="E257" s="77" t="s">
        <v>260</v>
      </c>
      <c r="F257" s="74">
        <v>1923</v>
      </c>
      <c r="G257" s="58"/>
      <c r="H257" s="48"/>
      <c r="I257" s="47" t="s">
        <v>39</v>
      </c>
      <c r="J257" s="49">
        <f t="shared" si="28"/>
        <v>1</v>
      </c>
      <c r="K257" s="50" t="s">
        <v>64</v>
      </c>
      <c r="L257" s="50" t="s">
        <v>7</v>
      </c>
      <c r="M257" s="59"/>
      <c r="N257" s="58"/>
      <c r="O257" s="58"/>
      <c r="P257" s="60"/>
      <c r="Q257" s="58"/>
      <c r="R257" s="58"/>
      <c r="S257" s="60"/>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61">
        <f t="shared" si="25"/>
        <v>15384</v>
      </c>
      <c r="BB257" s="62">
        <f t="shared" si="26"/>
        <v>15384</v>
      </c>
      <c r="BC257" s="57" t="str">
        <f t="shared" si="29"/>
        <v>INR  Fifteen Thousand Three Hundred &amp; Eighty Four  Only</v>
      </c>
      <c r="HO257" s="16"/>
      <c r="HP257" s="16"/>
      <c r="HQ257" s="16"/>
      <c r="HR257" s="16"/>
      <c r="HS257" s="16"/>
    </row>
    <row r="258" spans="1:227" s="15" customFormat="1" ht="86.25" customHeight="1">
      <c r="A258" s="67">
        <v>246</v>
      </c>
      <c r="B258" s="86" t="s">
        <v>640</v>
      </c>
      <c r="C258" s="70" t="s">
        <v>399</v>
      </c>
      <c r="D258" s="76">
        <v>9</v>
      </c>
      <c r="E258" s="77" t="s">
        <v>260</v>
      </c>
      <c r="F258" s="74">
        <v>2322</v>
      </c>
      <c r="G258" s="58"/>
      <c r="H258" s="48"/>
      <c r="I258" s="47" t="s">
        <v>39</v>
      </c>
      <c r="J258" s="49">
        <f t="shared" si="28"/>
        <v>1</v>
      </c>
      <c r="K258" s="50" t="s">
        <v>64</v>
      </c>
      <c r="L258" s="50" t="s">
        <v>7</v>
      </c>
      <c r="M258" s="59"/>
      <c r="N258" s="58"/>
      <c r="O258" s="58"/>
      <c r="P258" s="60"/>
      <c r="Q258" s="58"/>
      <c r="R258" s="58"/>
      <c r="S258" s="60"/>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61">
        <f t="shared" si="25"/>
        <v>20898</v>
      </c>
      <c r="BB258" s="62">
        <f t="shared" si="26"/>
        <v>20898</v>
      </c>
      <c r="BC258" s="57" t="str">
        <f t="shared" si="29"/>
        <v>INR  Twenty Thousand Eight Hundred &amp; Ninety Eight  Only</v>
      </c>
      <c r="HO258" s="16"/>
      <c r="HP258" s="16"/>
      <c r="HQ258" s="16"/>
      <c r="HR258" s="16"/>
      <c r="HS258" s="16"/>
    </row>
    <row r="259" spans="1:227" s="15" customFormat="1" ht="57" customHeight="1">
      <c r="A259" s="67">
        <v>247</v>
      </c>
      <c r="B259" s="87" t="s">
        <v>641</v>
      </c>
      <c r="C259" s="70" t="s">
        <v>400</v>
      </c>
      <c r="D259" s="76">
        <v>6</v>
      </c>
      <c r="E259" s="77" t="s">
        <v>260</v>
      </c>
      <c r="F259" s="74">
        <v>6468</v>
      </c>
      <c r="G259" s="58"/>
      <c r="H259" s="48"/>
      <c r="I259" s="47" t="s">
        <v>39</v>
      </c>
      <c r="J259" s="49">
        <f t="shared" si="28"/>
        <v>1</v>
      </c>
      <c r="K259" s="50" t="s">
        <v>64</v>
      </c>
      <c r="L259" s="50" t="s">
        <v>7</v>
      </c>
      <c r="M259" s="59"/>
      <c r="N259" s="58"/>
      <c r="O259" s="58"/>
      <c r="P259" s="60"/>
      <c r="Q259" s="58"/>
      <c r="R259" s="58"/>
      <c r="S259" s="60"/>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61">
        <f t="shared" si="25"/>
        <v>38808</v>
      </c>
      <c r="BB259" s="62">
        <f t="shared" si="26"/>
        <v>38808</v>
      </c>
      <c r="BC259" s="57" t="str">
        <f t="shared" si="29"/>
        <v>INR  Thirty Eight Thousand Eight Hundred &amp; Eight  Only</v>
      </c>
      <c r="HO259" s="16"/>
      <c r="HP259" s="16"/>
      <c r="HQ259" s="16"/>
      <c r="HR259" s="16"/>
      <c r="HS259" s="16"/>
    </row>
    <row r="260" spans="1:227" s="15" customFormat="1" ht="36" customHeight="1">
      <c r="A260" s="67">
        <v>248</v>
      </c>
      <c r="B260" s="80" t="s">
        <v>642</v>
      </c>
      <c r="C260" s="70" t="s">
        <v>401</v>
      </c>
      <c r="D260" s="76">
        <v>6</v>
      </c>
      <c r="E260" s="77" t="s">
        <v>260</v>
      </c>
      <c r="F260" s="74">
        <v>4743</v>
      </c>
      <c r="G260" s="58"/>
      <c r="H260" s="48"/>
      <c r="I260" s="47" t="s">
        <v>39</v>
      </c>
      <c r="J260" s="49">
        <f t="shared" si="28"/>
        <v>1</v>
      </c>
      <c r="K260" s="50" t="s">
        <v>64</v>
      </c>
      <c r="L260" s="50" t="s">
        <v>7</v>
      </c>
      <c r="M260" s="59"/>
      <c r="N260" s="58"/>
      <c r="O260" s="58"/>
      <c r="P260" s="60"/>
      <c r="Q260" s="58"/>
      <c r="R260" s="58"/>
      <c r="S260" s="60"/>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61">
        <f t="shared" si="25"/>
        <v>28458</v>
      </c>
      <c r="BB260" s="62">
        <f t="shared" si="26"/>
        <v>28458</v>
      </c>
      <c r="BC260" s="57" t="str">
        <f t="shared" si="29"/>
        <v>INR  Twenty Eight Thousand Four Hundred &amp; Fifty Eight  Only</v>
      </c>
      <c r="HO260" s="16"/>
      <c r="HP260" s="16"/>
      <c r="HQ260" s="16"/>
      <c r="HR260" s="16"/>
      <c r="HS260" s="16"/>
    </row>
    <row r="261" spans="1:227" s="15" customFormat="1" ht="38.25" customHeight="1">
      <c r="A261" s="67">
        <v>249</v>
      </c>
      <c r="B261" s="80" t="s">
        <v>643</v>
      </c>
      <c r="C261" s="70" t="s">
        <v>402</v>
      </c>
      <c r="D261" s="76">
        <v>4</v>
      </c>
      <c r="E261" s="77" t="s">
        <v>260</v>
      </c>
      <c r="F261" s="74">
        <v>2717</v>
      </c>
      <c r="G261" s="58"/>
      <c r="H261" s="48"/>
      <c r="I261" s="47" t="s">
        <v>39</v>
      </c>
      <c r="J261" s="49">
        <f t="shared" si="28"/>
        <v>1</v>
      </c>
      <c r="K261" s="50" t="s">
        <v>64</v>
      </c>
      <c r="L261" s="50" t="s">
        <v>7</v>
      </c>
      <c r="M261" s="59"/>
      <c r="N261" s="58"/>
      <c r="O261" s="58"/>
      <c r="P261" s="60"/>
      <c r="Q261" s="58"/>
      <c r="R261" s="58"/>
      <c r="S261" s="60"/>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61">
        <f t="shared" si="25"/>
        <v>10868</v>
      </c>
      <c r="BB261" s="62">
        <f t="shared" si="26"/>
        <v>10868</v>
      </c>
      <c r="BC261" s="57" t="str">
        <f t="shared" si="29"/>
        <v>INR  Ten Thousand Eight Hundred &amp; Sixty Eight  Only</v>
      </c>
      <c r="HO261" s="16"/>
      <c r="HP261" s="16"/>
      <c r="HQ261" s="16"/>
      <c r="HR261" s="16"/>
      <c r="HS261" s="16"/>
    </row>
    <row r="262" spans="1:227" s="15" customFormat="1" ht="119.25" customHeight="1">
      <c r="A262" s="67">
        <v>250</v>
      </c>
      <c r="B262" s="87" t="s">
        <v>644</v>
      </c>
      <c r="C262" s="70" t="s">
        <v>403</v>
      </c>
      <c r="D262" s="76">
        <v>1</v>
      </c>
      <c r="E262" s="77" t="s">
        <v>260</v>
      </c>
      <c r="F262" s="74">
        <v>21069</v>
      </c>
      <c r="G262" s="58"/>
      <c r="H262" s="48"/>
      <c r="I262" s="47" t="s">
        <v>39</v>
      </c>
      <c r="J262" s="49">
        <f t="shared" si="28"/>
        <v>1</v>
      </c>
      <c r="K262" s="50" t="s">
        <v>64</v>
      </c>
      <c r="L262" s="50" t="s">
        <v>7</v>
      </c>
      <c r="M262" s="59"/>
      <c r="N262" s="58"/>
      <c r="O262" s="58"/>
      <c r="P262" s="60"/>
      <c r="Q262" s="58"/>
      <c r="R262" s="58"/>
      <c r="S262" s="60"/>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61">
        <f t="shared" si="25"/>
        <v>21069</v>
      </c>
      <c r="BB262" s="62">
        <f t="shared" si="26"/>
        <v>21069</v>
      </c>
      <c r="BC262" s="57" t="str">
        <f t="shared" si="29"/>
        <v>INR  Twenty One Thousand  &amp;Sixty Nine  Only</v>
      </c>
      <c r="HO262" s="16"/>
      <c r="HP262" s="16"/>
      <c r="HQ262" s="16"/>
      <c r="HR262" s="16"/>
      <c r="HS262" s="16"/>
    </row>
    <row r="263" spans="1:227" s="15" customFormat="1" ht="45" customHeight="1">
      <c r="A263" s="67">
        <v>251</v>
      </c>
      <c r="B263" s="80" t="s">
        <v>363</v>
      </c>
      <c r="C263" s="70" t="s">
        <v>404</v>
      </c>
      <c r="D263" s="76">
        <v>35</v>
      </c>
      <c r="E263" s="77" t="s">
        <v>260</v>
      </c>
      <c r="F263" s="74">
        <v>107</v>
      </c>
      <c r="G263" s="58"/>
      <c r="H263" s="48"/>
      <c r="I263" s="47" t="s">
        <v>39</v>
      </c>
      <c r="J263" s="49">
        <f t="shared" si="28"/>
        <v>1</v>
      </c>
      <c r="K263" s="50" t="s">
        <v>64</v>
      </c>
      <c r="L263" s="50" t="s">
        <v>7</v>
      </c>
      <c r="M263" s="59"/>
      <c r="N263" s="58"/>
      <c r="O263" s="58"/>
      <c r="P263" s="60"/>
      <c r="Q263" s="58"/>
      <c r="R263" s="58"/>
      <c r="S263" s="60"/>
      <c r="T263" s="54"/>
      <c r="U263" s="54"/>
      <c r="V263" s="54"/>
      <c r="W263" s="54"/>
      <c r="X263" s="54"/>
      <c r="Y263" s="54"/>
      <c r="Z263" s="54"/>
      <c r="AA263" s="54"/>
      <c r="AB263" s="54"/>
      <c r="AC263" s="54"/>
      <c r="AD263" s="54"/>
      <c r="AE263" s="54"/>
      <c r="AF263" s="54"/>
      <c r="AG263" s="54"/>
      <c r="AH263" s="54"/>
      <c r="AI263" s="54"/>
      <c r="AJ263" s="54"/>
      <c r="AK263" s="54"/>
      <c r="AL263" s="54"/>
      <c r="AM263" s="54"/>
      <c r="AN263" s="54"/>
      <c r="AO263" s="54"/>
      <c r="AP263" s="54"/>
      <c r="AQ263" s="54"/>
      <c r="AR263" s="54"/>
      <c r="AS263" s="54"/>
      <c r="AT263" s="54"/>
      <c r="AU263" s="54"/>
      <c r="AV263" s="54"/>
      <c r="AW263" s="54"/>
      <c r="AX263" s="54"/>
      <c r="AY263" s="54"/>
      <c r="AZ263" s="54"/>
      <c r="BA263" s="61">
        <f t="shared" si="25"/>
        <v>3745</v>
      </c>
      <c r="BB263" s="62">
        <f t="shared" si="26"/>
        <v>3745</v>
      </c>
      <c r="BC263" s="57" t="str">
        <f t="shared" si="29"/>
        <v>INR  Three Thousand Seven Hundred &amp; Forty Five  Only</v>
      </c>
      <c r="HO263" s="16"/>
      <c r="HP263" s="16"/>
      <c r="HQ263" s="16"/>
      <c r="HR263" s="16"/>
      <c r="HS263" s="16"/>
    </row>
    <row r="264" spans="1:227" s="15" customFormat="1" ht="32.25" customHeight="1">
      <c r="A264" s="67">
        <v>252</v>
      </c>
      <c r="B264" s="80" t="s">
        <v>364</v>
      </c>
      <c r="C264" s="70" t="s">
        <v>405</v>
      </c>
      <c r="D264" s="76">
        <v>10</v>
      </c>
      <c r="E264" s="77" t="s">
        <v>258</v>
      </c>
      <c r="F264" s="74">
        <v>173</v>
      </c>
      <c r="G264" s="58"/>
      <c r="H264" s="48"/>
      <c r="I264" s="47" t="s">
        <v>39</v>
      </c>
      <c r="J264" s="49">
        <f t="shared" si="28"/>
        <v>1</v>
      </c>
      <c r="K264" s="50" t="s">
        <v>64</v>
      </c>
      <c r="L264" s="50" t="s">
        <v>7</v>
      </c>
      <c r="M264" s="59"/>
      <c r="N264" s="58"/>
      <c r="O264" s="58"/>
      <c r="P264" s="60"/>
      <c r="Q264" s="58"/>
      <c r="R264" s="58"/>
      <c r="S264" s="60"/>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61">
        <f t="shared" si="25"/>
        <v>1730</v>
      </c>
      <c r="BB264" s="62">
        <f t="shared" si="26"/>
        <v>1730</v>
      </c>
      <c r="BC264" s="57" t="str">
        <f t="shared" si="29"/>
        <v>INR  One Thousand Seven Hundred &amp; Thirty  Only</v>
      </c>
      <c r="HO264" s="16"/>
      <c r="HP264" s="16"/>
      <c r="HQ264" s="16"/>
      <c r="HR264" s="16"/>
      <c r="HS264" s="16"/>
    </row>
    <row r="265" spans="1:227" s="15" customFormat="1" ht="57" customHeight="1">
      <c r="A265" s="67">
        <v>253</v>
      </c>
      <c r="B265" s="80" t="s">
        <v>365</v>
      </c>
      <c r="C265" s="70" t="s">
        <v>406</v>
      </c>
      <c r="D265" s="76">
        <v>1</v>
      </c>
      <c r="E265" s="77" t="s">
        <v>260</v>
      </c>
      <c r="F265" s="74">
        <v>3165</v>
      </c>
      <c r="G265" s="58"/>
      <c r="H265" s="48"/>
      <c r="I265" s="47" t="s">
        <v>39</v>
      </c>
      <c r="J265" s="49">
        <f t="shared" si="28"/>
        <v>1</v>
      </c>
      <c r="K265" s="50" t="s">
        <v>64</v>
      </c>
      <c r="L265" s="50" t="s">
        <v>7</v>
      </c>
      <c r="M265" s="59"/>
      <c r="N265" s="58"/>
      <c r="O265" s="58"/>
      <c r="P265" s="60"/>
      <c r="Q265" s="58"/>
      <c r="R265" s="58"/>
      <c r="S265" s="60"/>
      <c r="T265" s="54"/>
      <c r="U265" s="54"/>
      <c r="V265" s="54"/>
      <c r="W265" s="54"/>
      <c r="X265" s="54"/>
      <c r="Y265" s="54"/>
      <c r="Z265" s="54"/>
      <c r="AA265" s="54"/>
      <c r="AB265" s="54"/>
      <c r="AC265" s="54"/>
      <c r="AD265" s="54"/>
      <c r="AE265" s="54"/>
      <c r="AF265" s="54"/>
      <c r="AG265" s="54"/>
      <c r="AH265" s="54"/>
      <c r="AI265" s="54"/>
      <c r="AJ265" s="54"/>
      <c r="AK265" s="54"/>
      <c r="AL265" s="54"/>
      <c r="AM265" s="54"/>
      <c r="AN265" s="54"/>
      <c r="AO265" s="54"/>
      <c r="AP265" s="54"/>
      <c r="AQ265" s="54"/>
      <c r="AR265" s="54"/>
      <c r="AS265" s="54"/>
      <c r="AT265" s="54"/>
      <c r="AU265" s="54"/>
      <c r="AV265" s="54"/>
      <c r="AW265" s="54"/>
      <c r="AX265" s="54"/>
      <c r="AY265" s="54"/>
      <c r="AZ265" s="54"/>
      <c r="BA265" s="61">
        <f t="shared" si="25"/>
        <v>3165</v>
      </c>
      <c r="BB265" s="62">
        <f t="shared" si="26"/>
        <v>3165</v>
      </c>
      <c r="BC265" s="57" t="str">
        <f t="shared" si="29"/>
        <v>INR  Three Thousand One Hundred &amp; Sixty Five  Only</v>
      </c>
      <c r="HO265" s="16"/>
      <c r="HP265" s="16"/>
      <c r="HQ265" s="16"/>
      <c r="HR265" s="16"/>
      <c r="HS265" s="16"/>
    </row>
    <row r="266" spans="1:227" s="15" customFormat="1" ht="87" customHeight="1">
      <c r="A266" s="67">
        <v>254</v>
      </c>
      <c r="B266" s="80" t="s">
        <v>366</v>
      </c>
      <c r="C266" s="70" t="s">
        <v>407</v>
      </c>
      <c r="D266" s="76">
        <v>1</v>
      </c>
      <c r="E266" s="77" t="s">
        <v>260</v>
      </c>
      <c r="F266" s="74">
        <v>3916</v>
      </c>
      <c r="G266" s="58"/>
      <c r="H266" s="48"/>
      <c r="I266" s="47" t="s">
        <v>39</v>
      </c>
      <c r="J266" s="49">
        <f t="shared" si="28"/>
        <v>1</v>
      </c>
      <c r="K266" s="50" t="s">
        <v>64</v>
      </c>
      <c r="L266" s="50" t="s">
        <v>7</v>
      </c>
      <c r="M266" s="59"/>
      <c r="N266" s="58"/>
      <c r="O266" s="58"/>
      <c r="P266" s="60"/>
      <c r="Q266" s="58"/>
      <c r="R266" s="58"/>
      <c r="S266" s="60"/>
      <c r="T266" s="54"/>
      <c r="U266" s="54"/>
      <c r="V266" s="54"/>
      <c r="W266" s="54"/>
      <c r="X266" s="54"/>
      <c r="Y266" s="54"/>
      <c r="Z266" s="54"/>
      <c r="AA266" s="54"/>
      <c r="AB266" s="54"/>
      <c r="AC266" s="54"/>
      <c r="AD266" s="54"/>
      <c r="AE266" s="54"/>
      <c r="AF266" s="54"/>
      <c r="AG266" s="54"/>
      <c r="AH266" s="54"/>
      <c r="AI266" s="54"/>
      <c r="AJ266" s="54"/>
      <c r="AK266" s="54"/>
      <c r="AL266" s="54"/>
      <c r="AM266" s="54"/>
      <c r="AN266" s="54"/>
      <c r="AO266" s="54"/>
      <c r="AP266" s="54"/>
      <c r="AQ266" s="54"/>
      <c r="AR266" s="54"/>
      <c r="AS266" s="54"/>
      <c r="AT266" s="54"/>
      <c r="AU266" s="54"/>
      <c r="AV266" s="54"/>
      <c r="AW266" s="54"/>
      <c r="AX266" s="54"/>
      <c r="AY266" s="54"/>
      <c r="AZ266" s="54"/>
      <c r="BA266" s="61">
        <f t="shared" si="25"/>
        <v>3916</v>
      </c>
      <c r="BB266" s="62">
        <f t="shared" si="26"/>
        <v>3916</v>
      </c>
      <c r="BC266" s="57" t="str">
        <f t="shared" si="29"/>
        <v>INR  Three Thousand Nine Hundred &amp; Sixteen  Only</v>
      </c>
      <c r="HO266" s="16"/>
      <c r="HP266" s="16"/>
      <c r="HQ266" s="16"/>
      <c r="HR266" s="16"/>
      <c r="HS266" s="16"/>
    </row>
    <row r="267" spans="1:227" s="15" customFormat="1" ht="87.75" customHeight="1">
      <c r="A267" s="67">
        <v>255</v>
      </c>
      <c r="B267" s="80" t="s">
        <v>367</v>
      </c>
      <c r="C267" s="70" t="s">
        <v>408</v>
      </c>
      <c r="D267" s="76">
        <v>50</v>
      </c>
      <c r="E267" s="77" t="s">
        <v>260</v>
      </c>
      <c r="F267" s="74">
        <v>415</v>
      </c>
      <c r="G267" s="58"/>
      <c r="H267" s="48"/>
      <c r="I267" s="47" t="s">
        <v>39</v>
      </c>
      <c r="J267" s="49">
        <f>IF(I267="Less(-)",-1,1)</f>
        <v>1</v>
      </c>
      <c r="K267" s="50" t="s">
        <v>64</v>
      </c>
      <c r="L267" s="50" t="s">
        <v>7</v>
      </c>
      <c r="M267" s="59"/>
      <c r="N267" s="58"/>
      <c r="O267" s="58"/>
      <c r="P267" s="60"/>
      <c r="Q267" s="58"/>
      <c r="R267" s="58"/>
      <c r="S267" s="60"/>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61">
        <f>total_amount_ba($B$2,$D$2,D267,F267,J267,K267,M267)</f>
        <v>20750</v>
      </c>
      <c r="BB267" s="62">
        <f>BA267+SUM(N267:AZ267)</f>
        <v>20750</v>
      </c>
      <c r="BC267" s="57" t="str">
        <f>SpellNumber(L267,BB267)</f>
        <v>INR  Twenty Thousand Seven Hundred &amp; Fifty  Only</v>
      </c>
      <c r="HO267" s="16"/>
      <c r="HP267" s="16"/>
      <c r="HQ267" s="16"/>
      <c r="HR267" s="16"/>
      <c r="HS267" s="16"/>
    </row>
    <row r="268" spans="1:227" s="15" customFormat="1" ht="36.75" customHeight="1">
      <c r="A268" s="67">
        <v>256</v>
      </c>
      <c r="B268" s="80" t="s">
        <v>368</v>
      </c>
      <c r="C268" s="70" t="s">
        <v>409</v>
      </c>
      <c r="D268" s="76">
        <v>1</v>
      </c>
      <c r="E268" s="77" t="s">
        <v>260</v>
      </c>
      <c r="F268" s="74">
        <v>2627</v>
      </c>
      <c r="G268" s="58"/>
      <c r="H268" s="48"/>
      <c r="I268" s="47" t="s">
        <v>39</v>
      </c>
      <c r="J268" s="49">
        <f>IF(I268="Less(-)",-1,1)</f>
        <v>1</v>
      </c>
      <c r="K268" s="50" t="s">
        <v>64</v>
      </c>
      <c r="L268" s="50" t="s">
        <v>7</v>
      </c>
      <c r="M268" s="59"/>
      <c r="N268" s="58"/>
      <c r="O268" s="58"/>
      <c r="P268" s="60"/>
      <c r="Q268" s="58"/>
      <c r="R268" s="58"/>
      <c r="S268" s="60"/>
      <c r="T268" s="54"/>
      <c r="U268" s="54"/>
      <c r="V268" s="54"/>
      <c r="W268" s="54"/>
      <c r="X268" s="54"/>
      <c r="Y268" s="54"/>
      <c r="Z268" s="54"/>
      <c r="AA268" s="54"/>
      <c r="AB268" s="54"/>
      <c r="AC268" s="54"/>
      <c r="AD268" s="54"/>
      <c r="AE268" s="54"/>
      <c r="AF268" s="54"/>
      <c r="AG268" s="54"/>
      <c r="AH268" s="54"/>
      <c r="AI268" s="54"/>
      <c r="AJ268" s="54"/>
      <c r="AK268" s="54"/>
      <c r="AL268" s="54"/>
      <c r="AM268" s="54"/>
      <c r="AN268" s="54"/>
      <c r="AO268" s="54"/>
      <c r="AP268" s="54"/>
      <c r="AQ268" s="54"/>
      <c r="AR268" s="54"/>
      <c r="AS268" s="54"/>
      <c r="AT268" s="54"/>
      <c r="AU268" s="54"/>
      <c r="AV268" s="54"/>
      <c r="AW268" s="54"/>
      <c r="AX268" s="54"/>
      <c r="AY268" s="54"/>
      <c r="AZ268" s="54"/>
      <c r="BA268" s="61">
        <f>total_amount_ba($B$2,$D$2,D268,F268,J268,K268,M268)</f>
        <v>2627</v>
      </c>
      <c r="BB268" s="62">
        <f>BA268+SUM(N268:AZ268)</f>
        <v>2627</v>
      </c>
      <c r="BC268" s="57" t="str">
        <f>SpellNumber(L268,BB268)</f>
        <v>INR  Two Thousand Six Hundred &amp; Twenty Seven  Only</v>
      </c>
      <c r="HO268" s="16"/>
      <c r="HP268" s="16"/>
      <c r="HQ268" s="16"/>
      <c r="HR268" s="16"/>
      <c r="HS268" s="16"/>
    </row>
    <row r="269" spans="1:227" s="15" customFormat="1" ht="42" customHeight="1">
      <c r="A269" s="67">
        <v>257</v>
      </c>
      <c r="B269" s="80" t="s">
        <v>369</v>
      </c>
      <c r="C269" s="70" t="s">
        <v>410</v>
      </c>
      <c r="D269" s="76">
        <v>3</v>
      </c>
      <c r="E269" s="77" t="s">
        <v>260</v>
      </c>
      <c r="F269" s="74">
        <v>2362</v>
      </c>
      <c r="G269" s="58"/>
      <c r="H269" s="48"/>
      <c r="I269" s="47" t="s">
        <v>39</v>
      </c>
      <c r="J269" s="49">
        <f aca="true" t="shared" si="30" ref="J269:J302">IF(I269="Less(-)",-1,1)</f>
        <v>1</v>
      </c>
      <c r="K269" s="50" t="s">
        <v>64</v>
      </c>
      <c r="L269" s="50" t="s">
        <v>7</v>
      </c>
      <c r="M269" s="59"/>
      <c r="N269" s="58"/>
      <c r="O269" s="58"/>
      <c r="P269" s="60"/>
      <c r="Q269" s="58"/>
      <c r="R269" s="58"/>
      <c r="S269" s="60"/>
      <c r="T269" s="54"/>
      <c r="U269" s="54"/>
      <c r="V269" s="54"/>
      <c r="W269" s="54"/>
      <c r="X269" s="54"/>
      <c r="Y269" s="54"/>
      <c r="Z269" s="54"/>
      <c r="AA269" s="54"/>
      <c r="AB269" s="54"/>
      <c r="AC269" s="54"/>
      <c r="AD269" s="54"/>
      <c r="AE269" s="54"/>
      <c r="AF269" s="54"/>
      <c r="AG269" s="54"/>
      <c r="AH269" s="54"/>
      <c r="AI269" s="54"/>
      <c r="AJ269" s="54"/>
      <c r="AK269" s="54"/>
      <c r="AL269" s="54"/>
      <c r="AM269" s="54"/>
      <c r="AN269" s="54"/>
      <c r="AO269" s="54"/>
      <c r="AP269" s="54"/>
      <c r="AQ269" s="54"/>
      <c r="AR269" s="54"/>
      <c r="AS269" s="54"/>
      <c r="AT269" s="54"/>
      <c r="AU269" s="54"/>
      <c r="AV269" s="54"/>
      <c r="AW269" s="54"/>
      <c r="AX269" s="54"/>
      <c r="AY269" s="54"/>
      <c r="AZ269" s="54"/>
      <c r="BA269" s="61">
        <f aca="true" t="shared" si="31" ref="BA269:BA276">total_amount_ba($B$2,$D$2,D269,F269,J269,K269,M269)</f>
        <v>7086</v>
      </c>
      <c r="BB269" s="62">
        <f aca="true" t="shared" si="32" ref="BB269:BB302">BA269+SUM(N269:AZ269)</f>
        <v>7086</v>
      </c>
      <c r="BC269" s="57" t="str">
        <f aca="true" t="shared" si="33" ref="BC269:BC276">SpellNumber(L269,BB269)</f>
        <v>INR  Seven Thousand  &amp;Eighty Six  Only</v>
      </c>
      <c r="HO269" s="16"/>
      <c r="HP269" s="16"/>
      <c r="HQ269" s="16"/>
      <c r="HR269" s="16"/>
      <c r="HS269" s="16"/>
    </row>
    <row r="270" spans="1:227" s="15" customFormat="1" ht="37.5" customHeight="1">
      <c r="A270" s="67">
        <v>258</v>
      </c>
      <c r="B270" s="80" t="s">
        <v>370</v>
      </c>
      <c r="C270" s="70" t="s">
        <v>411</v>
      </c>
      <c r="D270" s="76">
        <v>4</v>
      </c>
      <c r="E270" s="77" t="s">
        <v>260</v>
      </c>
      <c r="F270" s="74">
        <v>758</v>
      </c>
      <c r="G270" s="58"/>
      <c r="H270" s="48"/>
      <c r="I270" s="47" t="s">
        <v>39</v>
      </c>
      <c r="J270" s="49">
        <f t="shared" si="30"/>
        <v>1</v>
      </c>
      <c r="K270" s="50" t="s">
        <v>64</v>
      </c>
      <c r="L270" s="50" t="s">
        <v>7</v>
      </c>
      <c r="M270" s="59"/>
      <c r="N270" s="58"/>
      <c r="O270" s="58"/>
      <c r="P270" s="60"/>
      <c r="Q270" s="58"/>
      <c r="R270" s="58"/>
      <c r="S270" s="60"/>
      <c r="T270" s="54"/>
      <c r="U270" s="54"/>
      <c r="V270" s="54"/>
      <c r="W270" s="54"/>
      <c r="X270" s="54"/>
      <c r="Y270" s="54"/>
      <c r="Z270" s="54"/>
      <c r="AA270" s="54"/>
      <c r="AB270" s="54"/>
      <c r="AC270" s="54"/>
      <c r="AD270" s="54"/>
      <c r="AE270" s="54"/>
      <c r="AF270" s="54"/>
      <c r="AG270" s="54"/>
      <c r="AH270" s="54"/>
      <c r="AI270" s="54"/>
      <c r="AJ270" s="54"/>
      <c r="AK270" s="54"/>
      <c r="AL270" s="54"/>
      <c r="AM270" s="54"/>
      <c r="AN270" s="54"/>
      <c r="AO270" s="54"/>
      <c r="AP270" s="54"/>
      <c r="AQ270" s="54"/>
      <c r="AR270" s="54"/>
      <c r="AS270" s="54"/>
      <c r="AT270" s="54"/>
      <c r="AU270" s="54"/>
      <c r="AV270" s="54"/>
      <c r="AW270" s="54"/>
      <c r="AX270" s="54"/>
      <c r="AY270" s="54"/>
      <c r="AZ270" s="54"/>
      <c r="BA270" s="61">
        <f t="shared" si="31"/>
        <v>3032</v>
      </c>
      <c r="BB270" s="62">
        <f t="shared" si="32"/>
        <v>3032</v>
      </c>
      <c r="BC270" s="57" t="str">
        <f t="shared" si="33"/>
        <v>INR  Three Thousand  &amp;Thirty Two  Only</v>
      </c>
      <c r="HO270" s="16"/>
      <c r="HP270" s="16"/>
      <c r="HQ270" s="16"/>
      <c r="HR270" s="16"/>
      <c r="HS270" s="16"/>
    </row>
    <row r="271" spans="1:227" s="15" customFormat="1" ht="38.25" customHeight="1">
      <c r="A271" s="67">
        <v>259</v>
      </c>
      <c r="B271" s="80" t="s">
        <v>371</v>
      </c>
      <c r="C271" s="70" t="s">
        <v>412</v>
      </c>
      <c r="D271" s="76">
        <v>5</v>
      </c>
      <c r="E271" s="77" t="s">
        <v>260</v>
      </c>
      <c r="F271" s="74">
        <v>145</v>
      </c>
      <c r="G271" s="58"/>
      <c r="H271" s="48"/>
      <c r="I271" s="47" t="s">
        <v>39</v>
      </c>
      <c r="J271" s="49">
        <f t="shared" si="30"/>
        <v>1</v>
      </c>
      <c r="K271" s="50" t="s">
        <v>64</v>
      </c>
      <c r="L271" s="50" t="s">
        <v>7</v>
      </c>
      <c r="M271" s="59"/>
      <c r="N271" s="58"/>
      <c r="O271" s="58"/>
      <c r="P271" s="60"/>
      <c r="Q271" s="58"/>
      <c r="R271" s="58"/>
      <c r="S271" s="60"/>
      <c r="T271" s="54"/>
      <c r="U271" s="54"/>
      <c r="V271" s="54"/>
      <c r="W271" s="54"/>
      <c r="X271" s="54"/>
      <c r="Y271" s="54"/>
      <c r="Z271" s="54"/>
      <c r="AA271" s="54"/>
      <c r="AB271" s="54"/>
      <c r="AC271" s="54"/>
      <c r="AD271" s="54"/>
      <c r="AE271" s="54"/>
      <c r="AF271" s="54"/>
      <c r="AG271" s="54"/>
      <c r="AH271" s="54"/>
      <c r="AI271" s="54"/>
      <c r="AJ271" s="54"/>
      <c r="AK271" s="54"/>
      <c r="AL271" s="54"/>
      <c r="AM271" s="54"/>
      <c r="AN271" s="54"/>
      <c r="AO271" s="54"/>
      <c r="AP271" s="54"/>
      <c r="AQ271" s="54"/>
      <c r="AR271" s="54"/>
      <c r="AS271" s="54"/>
      <c r="AT271" s="54"/>
      <c r="AU271" s="54"/>
      <c r="AV271" s="54"/>
      <c r="AW271" s="54"/>
      <c r="AX271" s="54"/>
      <c r="AY271" s="54"/>
      <c r="AZ271" s="54"/>
      <c r="BA271" s="61">
        <f t="shared" si="31"/>
        <v>725</v>
      </c>
      <c r="BB271" s="62">
        <f t="shared" si="32"/>
        <v>725</v>
      </c>
      <c r="BC271" s="57" t="str">
        <f t="shared" si="33"/>
        <v>INR  Seven Hundred &amp; Twenty Five  Only</v>
      </c>
      <c r="HO271" s="16"/>
      <c r="HP271" s="16"/>
      <c r="HQ271" s="16"/>
      <c r="HR271" s="16"/>
      <c r="HS271" s="16"/>
    </row>
    <row r="272" spans="1:227" s="15" customFormat="1" ht="40.5" customHeight="1">
      <c r="A272" s="67">
        <v>260</v>
      </c>
      <c r="B272" s="80" t="s">
        <v>372</v>
      </c>
      <c r="C272" s="70" t="s">
        <v>413</v>
      </c>
      <c r="D272" s="76">
        <v>2</v>
      </c>
      <c r="E272" s="77" t="s">
        <v>260</v>
      </c>
      <c r="F272" s="74">
        <v>220</v>
      </c>
      <c r="G272" s="58"/>
      <c r="H272" s="48"/>
      <c r="I272" s="47" t="s">
        <v>39</v>
      </c>
      <c r="J272" s="49">
        <f t="shared" si="30"/>
        <v>1</v>
      </c>
      <c r="K272" s="50" t="s">
        <v>64</v>
      </c>
      <c r="L272" s="50" t="s">
        <v>7</v>
      </c>
      <c r="M272" s="59"/>
      <c r="N272" s="58"/>
      <c r="O272" s="58"/>
      <c r="P272" s="60"/>
      <c r="Q272" s="58"/>
      <c r="R272" s="58"/>
      <c r="S272" s="60"/>
      <c r="T272" s="54"/>
      <c r="U272" s="54"/>
      <c r="V272" s="54"/>
      <c r="W272" s="54"/>
      <c r="X272" s="54"/>
      <c r="Y272" s="54"/>
      <c r="Z272" s="54"/>
      <c r="AA272" s="54"/>
      <c r="AB272" s="54"/>
      <c r="AC272" s="54"/>
      <c r="AD272" s="54"/>
      <c r="AE272" s="54"/>
      <c r="AF272" s="54"/>
      <c r="AG272" s="54"/>
      <c r="AH272" s="54"/>
      <c r="AI272" s="54"/>
      <c r="AJ272" s="54"/>
      <c r="AK272" s="54"/>
      <c r="AL272" s="54"/>
      <c r="AM272" s="54"/>
      <c r="AN272" s="54"/>
      <c r="AO272" s="54"/>
      <c r="AP272" s="54"/>
      <c r="AQ272" s="54"/>
      <c r="AR272" s="54"/>
      <c r="AS272" s="54"/>
      <c r="AT272" s="54"/>
      <c r="AU272" s="54"/>
      <c r="AV272" s="54"/>
      <c r="AW272" s="54"/>
      <c r="AX272" s="54"/>
      <c r="AY272" s="54"/>
      <c r="AZ272" s="54"/>
      <c r="BA272" s="61">
        <f t="shared" si="31"/>
        <v>440</v>
      </c>
      <c r="BB272" s="62">
        <f t="shared" si="32"/>
        <v>440</v>
      </c>
      <c r="BC272" s="57" t="str">
        <f t="shared" si="33"/>
        <v>INR  Four Hundred &amp; Forty  Only</v>
      </c>
      <c r="HO272" s="16"/>
      <c r="HP272" s="16"/>
      <c r="HQ272" s="16"/>
      <c r="HR272" s="16"/>
      <c r="HS272" s="16"/>
    </row>
    <row r="273" spans="1:227" s="15" customFormat="1" ht="41.25" customHeight="1">
      <c r="A273" s="67">
        <v>261</v>
      </c>
      <c r="B273" s="80" t="s">
        <v>373</v>
      </c>
      <c r="C273" s="70" t="s">
        <v>414</v>
      </c>
      <c r="D273" s="76">
        <v>3</v>
      </c>
      <c r="E273" s="77" t="s">
        <v>260</v>
      </c>
      <c r="F273" s="74">
        <v>117</v>
      </c>
      <c r="G273" s="58"/>
      <c r="H273" s="48"/>
      <c r="I273" s="47" t="s">
        <v>39</v>
      </c>
      <c r="J273" s="49">
        <f t="shared" si="30"/>
        <v>1</v>
      </c>
      <c r="K273" s="50" t="s">
        <v>64</v>
      </c>
      <c r="L273" s="50" t="s">
        <v>7</v>
      </c>
      <c r="M273" s="59"/>
      <c r="N273" s="58"/>
      <c r="O273" s="58"/>
      <c r="P273" s="60"/>
      <c r="Q273" s="58"/>
      <c r="R273" s="58"/>
      <c r="S273" s="60"/>
      <c r="T273" s="54"/>
      <c r="U273" s="54"/>
      <c r="V273" s="54"/>
      <c r="W273" s="54"/>
      <c r="X273" s="54"/>
      <c r="Y273" s="54"/>
      <c r="Z273" s="54"/>
      <c r="AA273" s="54"/>
      <c r="AB273" s="54"/>
      <c r="AC273" s="54"/>
      <c r="AD273" s="54"/>
      <c r="AE273" s="54"/>
      <c r="AF273" s="54"/>
      <c r="AG273" s="54"/>
      <c r="AH273" s="54"/>
      <c r="AI273" s="54"/>
      <c r="AJ273" s="54"/>
      <c r="AK273" s="54"/>
      <c r="AL273" s="54"/>
      <c r="AM273" s="54"/>
      <c r="AN273" s="54"/>
      <c r="AO273" s="54"/>
      <c r="AP273" s="54"/>
      <c r="AQ273" s="54"/>
      <c r="AR273" s="54"/>
      <c r="AS273" s="54"/>
      <c r="AT273" s="54"/>
      <c r="AU273" s="54"/>
      <c r="AV273" s="54"/>
      <c r="AW273" s="54"/>
      <c r="AX273" s="54"/>
      <c r="AY273" s="54"/>
      <c r="AZ273" s="54"/>
      <c r="BA273" s="61">
        <f t="shared" si="31"/>
        <v>351</v>
      </c>
      <c r="BB273" s="62">
        <f t="shared" si="32"/>
        <v>351</v>
      </c>
      <c r="BC273" s="57" t="str">
        <f t="shared" si="33"/>
        <v>INR  Three Hundred &amp; Fifty One  Only</v>
      </c>
      <c r="HO273" s="16"/>
      <c r="HP273" s="16"/>
      <c r="HQ273" s="16"/>
      <c r="HR273" s="16"/>
      <c r="HS273" s="16"/>
    </row>
    <row r="274" spans="1:227" s="15" customFormat="1" ht="31.5" customHeight="1">
      <c r="A274" s="67">
        <v>262</v>
      </c>
      <c r="B274" s="80" t="s">
        <v>374</v>
      </c>
      <c r="C274" s="70" t="s">
        <v>415</v>
      </c>
      <c r="D274" s="76">
        <v>4</v>
      </c>
      <c r="E274" s="77" t="s">
        <v>260</v>
      </c>
      <c r="F274" s="74">
        <v>150</v>
      </c>
      <c r="G274" s="58"/>
      <c r="H274" s="48"/>
      <c r="I274" s="47" t="s">
        <v>39</v>
      </c>
      <c r="J274" s="49">
        <f t="shared" si="30"/>
        <v>1</v>
      </c>
      <c r="K274" s="50" t="s">
        <v>64</v>
      </c>
      <c r="L274" s="50" t="s">
        <v>7</v>
      </c>
      <c r="M274" s="59"/>
      <c r="N274" s="58"/>
      <c r="O274" s="58"/>
      <c r="P274" s="60"/>
      <c r="Q274" s="58"/>
      <c r="R274" s="58"/>
      <c r="S274" s="60"/>
      <c r="T274" s="54"/>
      <c r="U274" s="54"/>
      <c r="V274" s="54"/>
      <c r="W274" s="54"/>
      <c r="X274" s="54"/>
      <c r="Y274" s="54"/>
      <c r="Z274" s="54"/>
      <c r="AA274" s="54"/>
      <c r="AB274" s="54"/>
      <c r="AC274" s="54"/>
      <c r="AD274" s="54"/>
      <c r="AE274" s="54"/>
      <c r="AF274" s="54"/>
      <c r="AG274" s="54"/>
      <c r="AH274" s="54"/>
      <c r="AI274" s="54"/>
      <c r="AJ274" s="54"/>
      <c r="AK274" s="54"/>
      <c r="AL274" s="54"/>
      <c r="AM274" s="54"/>
      <c r="AN274" s="54"/>
      <c r="AO274" s="54"/>
      <c r="AP274" s="54"/>
      <c r="AQ274" s="54"/>
      <c r="AR274" s="54"/>
      <c r="AS274" s="54"/>
      <c r="AT274" s="54"/>
      <c r="AU274" s="54"/>
      <c r="AV274" s="54"/>
      <c r="AW274" s="54"/>
      <c r="AX274" s="54"/>
      <c r="AY274" s="54"/>
      <c r="AZ274" s="54"/>
      <c r="BA274" s="61">
        <f t="shared" si="31"/>
        <v>600</v>
      </c>
      <c r="BB274" s="62">
        <f t="shared" si="32"/>
        <v>600</v>
      </c>
      <c r="BC274" s="57" t="str">
        <f t="shared" si="33"/>
        <v>INR  Six Hundred    Only</v>
      </c>
      <c r="HO274" s="16"/>
      <c r="HP274" s="16"/>
      <c r="HQ274" s="16"/>
      <c r="HR274" s="16"/>
      <c r="HS274" s="16"/>
    </row>
    <row r="275" spans="1:227" s="15" customFormat="1" ht="38.25" customHeight="1">
      <c r="A275" s="67">
        <v>263</v>
      </c>
      <c r="B275" s="80" t="s">
        <v>375</v>
      </c>
      <c r="C275" s="70" t="s">
        <v>416</v>
      </c>
      <c r="D275" s="76">
        <v>4</v>
      </c>
      <c r="E275" s="77" t="s">
        <v>260</v>
      </c>
      <c r="F275" s="74">
        <v>50</v>
      </c>
      <c r="G275" s="58"/>
      <c r="H275" s="48"/>
      <c r="I275" s="47" t="s">
        <v>39</v>
      </c>
      <c r="J275" s="49">
        <f t="shared" si="30"/>
        <v>1</v>
      </c>
      <c r="K275" s="50" t="s">
        <v>64</v>
      </c>
      <c r="L275" s="50" t="s">
        <v>7</v>
      </c>
      <c r="M275" s="59"/>
      <c r="N275" s="58"/>
      <c r="O275" s="58"/>
      <c r="P275" s="60"/>
      <c r="Q275" s="58"/>
      <c r="R275" s="58"/>
      <c r="S275" s="60"/>
      <c r="T275" s="54"/>
      <c r="U275" s="54"/>
      <c r="V275" s="54"/>
      <c r="W275" s="54"/>
      <c r="X275" s="54"/>
      <c r="Y275" s="54"/>
      <c r="Z275" s="54"/>
      <c r="AA275" s="54"/>
      <c r="AB275" s="54"/>
      <c r="AC275" s="54"/>
      <c r="AD275" s="54"/>
      <c r="AE275" s="54"/>
      <c r="AF275" s="54"/>
      <c r="AG275" s="54"/>
      <c r="AH275" s="54"/>
      <c r="AI275" s="54"/>
      <c r="AJ275" s="54"/>
      <c r="AK275" s="54"/>
      <c r="AL275" s="54"/>
      <c r="AM275" s="54"/>
      <c r="AN275" s="54"/>
      <c r="AO275" s="54"/>
      <c r="AP275" s="54"/>
      <c r="AQ275" s="54"/>
      <c r="AR275" s="54"/>
      <c r="AS275" s="54"/>
      <c r="AT275" s="54"/>
      <c r="AU275" s="54"/>
      <c r="AV275" s="54"/>
      <c r="AW275" s="54"/>
      <c r="AX275" s="54"/>
      <c r="AY275" s="54"/>
      <c r="AZ275" s="54"/>
      <c r="BA275" s="61">
        <f t="shared" si="31"/>
        <v>200</v>
      </c>
      <c r="BB275" s="62">
        <f t="shared" si="32"/>
        <v>200</v>
      </c>
      <c r="BC275" s="57" t="str">
        <f t="shared" si="33"/>
        <v>INR  Two Hundred    Only</v>
      </c>
      <c r="HO275" s="16"/>
      <c r="HP275" s="16"/>
      <c r="HQ275" s="16"/>
      <c r="HR275" s="16"/>
      <c r="HS275" s="16"/>
    </row>
    <row r="276" spans="1:227" s="15" customFormat="1" ht="74.25" customHeight="1">
      <c r="A276" s="67">
        <v>264</v>
      </c>
      <c r="B276" s="80" t="s">
        <v>376</v>
      </c>
      <c r="C276" s="70" t="s">
        <v>417</v>
      </c>
      <c r="D276" s="76">
        <v>1</v>
      </c>
      <c r="E276" s="77" t="s">
        <v>260</v>
      </c>
      <c r="F276" s="74">
        <v>1450</v>
      </c>
      <c r="G276" s="58"/>
      <c r="H276" s="48"/>
      <c r="I276" s="47" t="s">
        <v>39</v>
      </c>
      <c r="J276" s="49">
        <f t="shared" si="30"/>
        <v>1</v>
      </c>
      <c r="K276" s="50" t="s">
        <v>64</v>
      </c>
      <c r="L276" s="50" t="s">
        <v>7</v>
      </c>
      <c r="M276" s="59"/>
      <c r="N276" s="58"/>
      <c r="O276" s="58"/>
      <c r="P276" s="60"/>
      <c r="Q276" s="58"/>
      <c r="R276" s="58"/>
      <c r="S276" s="60"/>
      <c r="T276" s="54"/>
      <c r="U276" s="54"/>
      <c r="V276" s="54"/>
      <c r="W276" s="54"/>
      <c r="X276" s="54"/>
      <c r="Y276" s="54"/>
      <c r="Z276" s="54"/>
      <c r="AA276" s="54"/>
      <c r="AB276" s="54"/>
      <c r="AC276" s="54"/>
      <c r="AD276" s="54"/>
      <c r="AE276" s="54"/>
      <c r="AF276" s="54"/>
      <c r="AG276" s="54"/>
      <c r="AH276" s="54"/>
      <c r="AI276" s="54"/>
      <c r="AJ276" s="54"/>
      <c r="AK276" s="54"/>
      <c r="AL276" s="54"/>
      <c r="AM276" s="54"/>
      <c r="AN276" s="54"/>
      <c r="AO276" s="54"/>
      <c r="AP276" s="54"/>
      <c r="AQ276" s="54"/>
      <c r="AR276" s="54"/>
      <c r="AS276" s="54"/>
      <c r="AT276" s="54"/>
      <c r="AU276" s="54"/>
      <c r="AV276" s="54"/>
      <c r="AW276" s="54"/>
      <c r="AX276" s="54"/>
      <c r="AY276" s="54"/>
      <c r="AZ276" s="54"/>
      <c r="BA276" s="61">
        <f t="shared" si="31"/>
        <v>1450</v>
      </c>
      <c r="BB276" s="62">
        <f t="shared" si="32"/>
        <v>1450</v>
      </c>
      <c r="BC276" s="57" t="str">
        <f t="shared" si="33"/>
        <v>INR  One Thousand Four Hundred &amp; Fifty  Only</v>
      </c>
      <c r="HO276" s="16"/>
      <c r="HP276" s="16"/>
      <c r="HQ276" s="16"/>
      <c r="HR276" s="16"/>
      <c r="HS276" s="16"/>
    </row>
    <row r="277" spans="1:227" s="15" customFormat="1" ht="95.25" customHeight="1">
      <c r="A277" s="67">
        <v>265</v>
      </c>
      <c r="B277" s="87" t="s">
        <v>645</v>
      </c>
      <c r="C277" s="70" t="s">
        <v>418</v>
      </c>
      <c r="D277" s="76">
        <v>48</v>
      </c>
      <c r="E277" s="77" t="s">
        <v>260</v>
      </c>
      <c r="F277" s="74">
        <v>173</v>
      </c>
      <c r="G277" s="58"/>
      <c r="H277" s="48"/>
      <c r="I277" s="47" t="s">
        <v>39</v>
      </c>
      <c r="J277" s="49">
        <f t="shared" si="30"/>
        <v>1</v>
      </c>
      <c r="K277" s="50" t="s">
        <v>64</v>
      </c>
      <c r="L277" s="50" t="s">
        <v>7</v>
      </c>
      <c r="M277" s="59"/>
      <c r="N277" s="58"/>
      <c r="O277" s="58"/>
      <c r="P277" s="60"/>
      <c r="Q277" s="58"/>
      <c r="R277" s="58"/>
      <c r="S277" s="60"/>
      <c r="T277" s="54"/>
      <c r="U277" s="54"/>
      <c r="V277" s="54"/>
      <c r="W277" s="54"/>
      <c r="X277" s="54"/>
      <c r="Y277" s="54"/>
      <c r="Z277" s="54"/>
      <c r="AA277" s="54"/>
      <c r="AB277" s="54"/>
      <c r="AC277" s="54"/>
      <c r="AD277" s="54"/>
      <c r="AE277" s="54"/>
      <c r="AF277" s="54"/>
      <c r="AG277" s="54"/>
      <c r="AH277" s="54"/>
      <c r="AI277" s="54"/>
      <c r="AJ277" s="54"/>
      <c r="AK277" s="54"/>
      <c r="AL277" s="54"/>
      <c r="AM277" s="54"/>
      <c r="AN277" s="54"/>
      <c r="AO277" s="54"/>
      <c r="AP277" s="54"/>
      <c r="AQ277" s="54"/>
      <c r="AR277" s="54"/>
      <c r="AS277" s="54"/>
      <c r="AT277" s="54"/>
      <c r="AU277" s="54"/>
      <c r="AV277" s="54"/>
      <c r="AW277" s="54"/>
      <c r="AX277" s="54"/>
      <c r="AY277" s="54"/>
      <c r="AZ277" s="54"/>
      <c r="BA277" s="61">
        <f aca="true" t="shared" si="34" ref="BA277:BA284">total_amount_ba($B$2,$D$2,D277,F277,J277,K277,M277)</f>
        <v>8304</v>
      </c>
      <c r="BB277" s="62">
        <f t="shared" si="32"/>
        <v>8304</v>
      </c>
      <c r="BC277" s="57" t="str">
        <f aca="true" t="shared" si="35" ref="BC277:BC284">SpellNumber(L277,BB277)</f>
        <v>INR  Eight Thousand Three Hundred &amp; Four  Only</v>
      </c>
      <c r="HO277" s="16"/>
      <c r="HP277" s="16"/>
      <c r="HQ277" s="16"/>
      <c r="HR277" s="16"/>
      <c r="HS277" s="16"/>
    </row>
    <row r="278" spans="1:227" s="15" customFormat="1" ht="72" customHeight="1">
      <c r="A278" s="67">
        <v>266</v>
      </c>
      <c r="B278" s="80" t="s">
        <v>377</v>
      </c>
      <c r="C278" s="70" t="s">
        <v>419</v>
      </c>
      <c r="D278" s="76">
        <v>120</v>
      </c>
      <c r="E278" s="77" t="s">
        <v>258</v>
      </c>
      <c r="F278" s="74">
        <v>103</v>
      </c>
      <c r="G278" s="58"/>
      <c r="H278" s="48"/>
      <c r="I278" s="47" t="s">
        <v>39</v>
      </c>
      <c r="J278" s="49">
        <f t="shared" si="30"/>
        <v>1</v>
      </c>
      <c r="K278" s="50" t="s">
        <v>64</v>
      </c>
      <c r="L278" s="50" t="s">
        <v>7</v>
      </c>
      <c r="M278" s="59"/>
      <c r="N278" s="58"/>
      <c r="O278" s="58"/>
      <c r="P278" s="60"/>
      <c r="Q278" s="58"/>
      <c r="R278" s="58"/>
      <c r="S278" s="60"/>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61">
        <f t="shared" si="34"/>
        <v>12360</v>
      </c>
      <c r="BB278" s="62">
        <f t="shared" si="32"/>
        <v>12360</v>
      </c>
      <c r="BC278" s="57" t="str">
        <f t="shared" si="35"/>
        <v>INR  Twelve Thousand Three Hundred &amp; Sixty  Only</v>
      </c>
      <c r="HO278" s="16"/>
      <c r="HP278" s="16"/>
      <c r="HQ278" s="16"/>
      <c r="HR278" s="16"/>
      <c r="HS278" s="16"/>
    </row>
    <row r="279" spans="1:227" s="15" customFormat="1" ht="57" customHeight="1">
      <c r="A279" s="67">
        <v>267</v>
      </c>
      <c r="B279" s="80" t="s">
        <v>610</v>
      </c>
      <c r="C279" s="70" t="s">
        <v>420</v>
      </c>
      <c r="D279" s="76">
        <v>1250</v>
      </c>
      <c r="E279" s="77" t="s">
        <v>258</v>
      </c>
      <c r="F279" s="74">
        <v>17</v>
      </c>
      <c r="G279" s="58"/>
      <c r="H279" s="48"/>
      <c r="I279" s="47" t="s">
        <v>39</v>
      </c>
      <c r="J279" s="49">
        <f t="shared" si="30"/>
        <v>1</v>
      </c>
      <c r="K279" s="50" t="s">
        <v>64</v>
      </c>
      <c r="L279" s="50" t="s">
        <v>7</v>
      </c>
      <c r="M279" s="59"/>
      <c r="N279" s="58"/>
      <c r="O279" s="58"/>
      <c r="P279" s="60"/>
      <c r="Q279" s="58"/>
      <c r="R279" s="58"/>
      <c r="S279" s="60"/>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61">
        <f t="shared" si="34"/>
        <v>21250</v>
      </c>
      <c r="BB279" s="62">
        <f t="shared" si="32"/>
        <v>21250</v>
      </c>
      <c r="BC279" s="57" t="str">
        <f t="shared" si="35"/>
        <v>INR  Twenty One Thousand Two Hundred &amp; Fifty  Only</v>
      </c>
      <c r="HO279" s="16"/>
      <c r="HP279" s="16"/>
      <c r="HQ279" s="16"/>
      <c r="HR279" s="16"/>
      <c r="HS279" s="16"/>
    </row>
    <row r="280" spans="1:227" s="15" customFormat="1" ht="57" customHeight="1">
      <c r="A280" s="67">
        <v>268</v>
      </c>
      <c r="B280" s="80" t="s">
        <v>378</v>
      </c>
      <c r="C280" s="70" t="s">
        <v>421</v>
      </c>
      <c r="D280" s="76">
        <v>48</v>
      </c>
      <c r="E280" s="77" t="s">
        <v>259</v>
      </c>
      <c r="F280" s="74">
        <v>450</v>
      </c>
      <c r="G280" s="58"/>
      <c r="H280" s="48"/>
      <c r="I280" s="47" t="s">
        <v>39</v>
      </c>
      <c r="J280" s="49">
        <f t="shared" si="30"/>
        <v>1</v>
      </c>
      <c r="K280" s="50" t="s">
        <v>64</v>
      </c>
      <c r="L280" s="50" t="s">
        <v>7</v>
      </c>
      <c r="M280" s="59"/>
      <c r="N280" s="58"/>
      <c r="O280" s="58"/>
      <c r="P280" s="60"/>
      <c r="Q280" s="58"/>
      <c r="R280" s="58"/>
      <c r="S280" s="60"/>
      <c r="T280" s="54"/>
      <c r="U280" s="54"/>
      <c r="V280" s="54"/>
      <c r="W280" s="54"/>
      <c r="X280" s="54"/>
      <c r="Y280" s="54"/>
      <c r="Z280" s="54"/>
      <c r="AA280" s="54"/>
      <c r="AB280" s="54"/>
      <c r="AC280" s="54"/>
      <c r="AD280" s="54"/>
      <c r="AE280" s="54"/>
      <c r="AF280" s="54"/>
      <c r="AG280" s="54"/>
      <c r="AH280" s="54"/>
      <c r="AI280" s="54"/>
      <c r="AJ280" s="54"/>
      <c r="AK280" s="54"/>
      <c r="AL280" s="54"/>
      <c r="AM280" s="54"/>
      <c r="AN280" s="54"/>
      <c r="AO280" s="54"/>
      <c r="AP280" s="54"/>
      <c r="AQ280" s="54"/>
      <c r="AR280" s="54"/>
      <c r="AS280" s="54"/>
      <c r="AT280" s="54"/>
      <c r="AU280" s="54"/>
      <c r="AV280" s="54"/>
      <c r="AW280" s="54"/>
      <c r="AX280" s="54"/>
      <c r="AY280" s="54"/>
      <c r="AZ280" s="54"/>
      <c r="BA280" s="61">
        <f t="shared" si="34"/>
        <v>21600</v>
      </c>
      <c r="BB280" s="62">
        <f t="shared" si="32"/>
        <v>21600</v>
      </c>
      <c r="BC280" s="57" t="str">
        <f t="shared" si="35"/>
        <v>INR  Twenty One Thousand Six Hundred    Only</v>
      </c>
      <c r="HO280" s="16"/>
      <c r="HP280" s="16"/>
      <c r="HQ280" s="16"/>
      <c r="HR280" s="16"/>
      <c r="HS280" s="16"/>
    </row>
    <row r="281" spans="1:227" s="15" customFormat="1" ht="167.25" customHeight="1">
      <c r="A281" s="67">
        <v>269</v>
      </c>
      <c r="B281" s="80" t="s">
        <v>646</v>
      </c>
      <c r="C281" s="70" t="s">
        <v>422</v>
      </c>
      <c r="D281" s="76">
        <v>1</v>
      </c>
      <c r="E281" s="77" t="s">
        <v>260</v>
      </c>
      <c r="F281" s="74">
        <v>165000</v>
      </c>
      <c r="G281" s="58"/>
      <c r="H281" s="48"/>
      <c r="I281" s="47" t="s">
        <v>39</v>
      </c>
      <c r="J281" s="49">
        <f t="shared" si="30"/>
        <v>1</v>
      </c>
      <c r="K281" s="50" t="s">
        <v>64</v>
      </c>
      <c r="L281" s="50" t="s">
        <v>7</v>
      </c>
      <c r="M281" s="59"/>
      <c r="N281" s="58"/>
      <c r="O281" s="58"/>
      <c r="P281" s="60"/>
      <c r="Q281" s="58"/>
      <c r="R281" s="58"/>
      <c r="S281" s="60"/>
      <c r="T281" s="54"/>
      <c r="U281" s="54"/>
      <c r="V281" s="54"/>
      <c r="W281" s="54"/>
      <c r="X281" s="54"/>
      <c r="Y281" s="54"/>
      <c r="Z281" s="54"/>
      <c r="AA281" s="54"/>
      <c r="AB281" s="54"/>
      <c r="AC281" s="54"/>
      <c r="AD281" s="54"/>
      <c r="AE281" s="54"/>
      <c r="AF281" s="54"/>
      <c r="AG281" s="54"/>
      <c r="AH281" s="54"/>
      <c r="AI281" s="54"/>
      <c r="AJ281" s="54"/>
      <c r="AK281" s="54"/>
      <c r="AL281" s="54"/>
      <c r="AM281" s="54"/>
      <c r="AN281" s="54"/>
      <c r="AO281" s="54"/>
      <c r="AP281" s="54"/>
      <c r="AQ281" s="54"/>
      <c r="AR281" s="54"/>
      <c r="AS281" s="54"/>
      <c r="AT281" s="54"/>
      <c r="AU281" s="54"/>
      <c r="AV281" s="54"/>
      <c r="AW281" s="54"/>
      <c r="AX281" s="54"/>
      <c r="AY281" s="54"/>
      <c r="AZ281" s="54"/>
      <c r="BA281" s="61">
        <f t="shared" si="34"/>
        <v>165000</v>
      </c>
      <c r="BB281" s="62">
        <f t="shared" si="32"/>
        <v>165000</v>
      </c>
      <c r="BC281" s="57" t="str">
        <f t="shared" si="35"/>
        <v>INR  One Lakh Sixty Five Thousand    Only</v>
      </c>
      <c r="HO281" s="16"/>
      <c r="HP281" s="16"/>
      <c r="HQ281" s="16"/>
      <c r="HR281" s="16"/>
      <c r="HS281" s="16"/>
    </row>
    <row r="282" spans="1:227" s="15" customFormat="1" ht="44.25" customHeight="1">
      <c r="A282" s="67">
        <v>270</v>
      </c>
      <c r="B282" s="80" t="s">
        <v>379</v>
      </c>
      <c r="C282" s="70" t="s">
        <v>423</v>
      </c>
      <c r="D282" s="76">
        <v>2</v>
      </c>
      <c r="E282" s="77" t="s">
        <v>260</v>
      </c>
      <c r="F282" s="74">
        <v>1869</v>
      </c>
      <c r="G282" s="58"/>
      <c r="H282" s="48"/>
      <c r="I282" s="47" t="s">
        <v>39</v>
      </c>
      <c r="J282" s="49">
        <f t="shared" si="30"/>
        <v>1</v>
      </c>
      <c r="K282" s="50" t="s">
        <v>64</v>
      </c>
      <c r="L282" s="50" t="s">
        <v>7</v>
      </c>
      <c r="M282" s="59"/>
      <c r="N282" s="58"/>
      <c r="O282" s="58"/>
      <c r="P282" s="60"/>
      <c r="Q282" s="58"/>
      <c r="R282" s="58"/>
      <c r="S282" s="60"/>
      <c r="T282" s="54"/>
      <c r="U282" s="54"/>
      <c r="V282" s="54"/>
      <c r="W282" s="54"/>
      <c r="X282" s="54"/>
      <c r="Y282" s="54"/>
      <c r="Z282" s="54"/>
      <c r="AA282" s="54"/>
      <c r="AB282" s="54"/>
      <c r="AC282" s="54"/>
      <c r="AD282" s="54"/>
      <c r="AE282" s="54"/>
      <c r="AF282" s="54"/>
      <c r="AG282" s="54"/>
      <c r="AH282" s="54"/>
      <c r="AI282" s="54"/>
      <c r="AJ282" s="54"/>
      <c r="AK282" s="54"/>
      <c r="AL282" s="54"/>
      <c r="AM282" s="54"/>
      <c r="AN282" s="54"/>
      <c r="AO282" s="54"/>
      <c r="AP282" s="54"/>
      <c r="AQ282" s="54"/>
      <c r="AR282" s="54"/>
      <c r="AS282" s="54"/>
      <c r="AT282" s="54"/>
      <c r="AU282" s="54"/>
      <c r="AV282" s="54"/>
      <c r="AW282" s="54"/>
      <c r="AX282" s="54"/>
      <c r="AY282" s="54"/>
      <c r="AZ282" s="54"/>
      <c r="BA282" s="61">
        <f t="shared" si="34"/>
        <v>3738</v>
      </c>
      <c r="BB282" s="62">
        <f t="shared" si="32"/>
        <v>3738</v>
      </c>
      <c r="BC282" s="57" t="str">
        <f t="shared" si="35"/>
        <v>INR  Three Thousand Seven Hundred &amp; Thirty Eight  Only</v>
      </c>
      <c r="HO282" s="16"/>
      <c r="HP282" s="16"/>
      <c r="HQ282" s="16"/>
      <c r="HR282" s="16"/>
      <c r="HS282" s="16"/>
    </row>
    <row r="283" spans="1:227" s="15" customFormat="1" ht="37.5" customHeight="1">
      <c r="A283" s="67">
        <v>271</v>
      </c>
      <c r="B283" s="80" t="s">
        <v>380</v>
      </c>
      <c r="C283" s="70" t="s">
        <v>424</v>
      </c>
      <c r="D283" s="76">
        <v>4</v>
      </c>
      <c r="E283" s="77" t="s">
        <v>260</v>
      </c>
      <c r="F283" s="74">
        <v>1155</v>
      </c>
      <c r="G283" s="58"/>
      <c r="H283" s="48"/>
      <c r="I283" s="47" t="s">
        <v>39</v>
      </c>
      <c r="J283" s="49">
        <f t="shared" si="30"/>
        <v>1</v>
      </c>
      <c r="K283" s="50" t="s">
        <v>64</v>
      </c>
      <c r="L283" s="50" t="s">
        <v>7</v>
      </c>
      <c r="M283" s="59"/>
      <c r="N283" s="58"/>
      <c r="O283" s="58"/>
      <c r="P283" s="60"/>
      <c r="Q283" s="58"/>
      <c r="R283" s="58"/>
      <c r="S283" s="60"/>
      <c r="T283" s="54"/>
      <c r="U283" s="54"/>
      <c r="V283" s="54"/>
      <c r="W283" s="54"/>
      <c r="X283" s="54"/>
      <c r="Y283" s="54"/>
      <c r="Z283" s="54"/>
      <c r="AA283" s="54"/>
      <c r="AB283" s="54"/>
      <c r="AC283" s="54"/>
      <c r="AD283" s="54"/>
      <c r="AE283" s="54"/>
      <c r="AF283" s="54"/>
      <c r="AG283" s="54"/>
      <c r="AH283" s="54"/>
      <c r="AI283" s="54"/>
      <c r="AJ283" s="54"/>
      <c r="AK283" s="54"/>
      <c r="AL283" s="54"/>
      <c r="AM283" s="54"/>
      <c r="AN283" s="54"/>
      <c r="AO283" s="54"/>
      <c r="AP283" s="54"/>
      <c r="AQ283" s="54"/>
      <c r="AR283" s="54"/>
      <c r="AS283" s="54"/>
      <c r="AT283" s="54"/>
      <c r="AU283" s="54"/>
      <c r="AV283" s="54"/>
      <c r="AW283" s="54"/>
      <c r="AX283" s="54"/>
      <c r="AY283" s="54"/>
      <c r="AZ283" s="54"/>
      <c r="BA283" s="61">
        <f t="shared" si="34"/>
        <v>4620</v>
      </c>
      <c r="BB283" s="62">
        <f t="shared" si="32"/>
        <v>4620</v>
      </c>
      <c r="BC283" s="57" t="str">
        <f t="shared" si="35"/>
        <v>INR  Four Thousand Six Hundred &amp; Twenty  Only</v>
      </c>
      <c r="HO283" s="16"/>
      <c r="HP283" s="16"/>
      <c r="HQ283" s="16"/>
      <c r="HR283" s="16"/>
      <c r="HS283" s="16"/>
    </row>
    <row r="284" spans="1:227" s="15" customFormat="1" ht="41.25" customHeight="1">
      <c r="A284" s="67">
        <v>272</v>
      </c>
      <c r="B284" s="80" t="s">
        <v>381</v>
      </c>
      <c r="C284" s="70" t="s">
        <v>425</v>
      </c>
      <c r="D284" s="76">
        <v>2</v>
      </c>
      <c r="E284" s="77" t="s">
        <v>260</v>
      </c>
      <c r="F284" s="74">
        <v>2205</v>
      </c>
      <c r="G284" s="58"/>
      <c r="H284" s="48"/>
      <c r="I284" s="47" t="s">
        <v>39</v>
      </c>
      <c r="J284" s="49">
        <f t="shared" si="30"/>
        <v>1</v>
      </c>
      <c r="K284" s="50" t="s">
        <v>64</v>
      </c>
      <c r="L284" s="50" t="s">
        <v>7</v>
      </c>
      <c r="M284" s="59"/>
      <c r="N284" s="58"/>
      <c r="O284" s="58"/>
      <c r="P284" s="60"/>
      <c r="Q284" s="58"/>
      <c r="R284" s="58"/>
      <c r="S284" s="60"/>
      <c r="T284" s="54"/>
      <c r="U284" s="54"/>
      <c r="V284" s="54"/>
      <c r="W284" s="54"/>
      <c r="X284" s="54"/>
      <c r="Y284" s="54"/>
      <c r="Z284" s="54"/>
      <c r="AA284" s="54"/>
      <c r="AB284" s="54"/>
      <c r="AC284" s="54"/>
      <c r="AD284" s="54"/>
      <c r="AE284" s="54"/>
      <c r="AF284" s="54"/>
      <c r="AG284" s="54"/>
      <c r="AH284" s="54"/>
      <c r="AI284" s="54"/>
      <c r="AJ284" s="54"/>
      <c r="AK284" s="54"/>
      <c r="AL284" s="54"/>
      <c r="AM284" s="54"/>
      <c r="AN284" s="54"/>
      <c r="AO284" s="54"/>
      <c r="AP284" s="54"/>
      <c r="AQ284" s="54"/>
      <c r="AR284" s="54"/>
      <c r="AS284" s="54"/>
      <c r="AT284" s="54"/>
      <c r="AU284" s="54"/>
      <c r="AV284" s="54"/>
      <c r="AW284" s="54"/>
      <c r="AX284" s="54"/>
      <c r="AY284" s="54"/>
      <c r="AZ284" s="54"/>
      <c r="BA284" s="61">
        <f t="shared" si="34"/>
        <v>4410</v>
      </c>
      <c r="BB284" s="62">
        <f t="shared" si="32"/>
        <v>4410</v>
      </c>
      <c r="BC284" s="57" t="str">
        <f t="shared" si="35"/>
        <v>INR  Four Thousand Four Hundred &amp; Ten  Only</v>
      </c>
      <c r="HO284" s="16"/>
      <c r="HP284" s="16"/>
      <c r="HQ284" s="16"/>
      <c r="HR284" s="16"/>
      <c r="HS284" s="16"/>
    </row>
    <row r="285" spans="1:227" s="15" customFormat="1" ht="39" customHeight="1">
      <c r="A285" s="67">
        <v>273</v>
      </c>
      <c r="B285" s="80" t="s">
        <v>382</v>
      </c>
      <c r="C285" s="70" t="s">
        <v>426</v>
      </c>
      <c r="D285" s="76">
        <v>1</v>
      </c>
      <c r="E285" s="77" t="s">
        <v>260</v>
      </c>
      <c r="F285" s="74">
        <v>9975</v>
      </c>
      <c r="G285" s="58"/>
      <c r="H285" s="48"/>
      <c r="I285" s="47" t="s">
        <v>39</v>
      </c>
      <c r="J285" s="49">
        <f t="shared" si="30"/>
        <v>1</v>
      </c>
      <c r="K285" s="50" t="s">
        <v>64</v>
      </c>
      <c r="L285" s="50" t="s">
        <v>7</v>
      </c>
      <c r="M285" s="59"/>
      <c r="N285" s="58"/>
      <c r="O285" s="58"/>
      <c r="P285" s="60"/>
      <c r="Q285" s="58"/>
      <c r="R285" s="58"/>
      <c r="S285" s="60"/>
      <c r="T285" s="54"/>
      <c r="U285" s="54"/>
      <c r="V285" s="54"/>
      <c r="W285" s="54"/>
      <c r="X285" s="54"/>
      <c r="Y285" s="54"/>
      <c r="Z285" s="54"/>
      <c r="AA285" s="54"/>
      <c r="AB285" s="54"/>
      <c r="AC285" s="54"/>
      <c r="AD285" s="54"/>
      <c r="AE285" s="54"/>
      <c r="AF285" s="54"/>
      <c r="AG285" s="54"/>
      <c r="AH285" s="54"/>
      <c r="AI285" s="54"/>
      <c r="AJ285" s="54"/>
      <c r="AK285" s="54"/>
      <c r="AL285" s="54"/>
      <c r="AM285" s="54"/>
      <c r="AN285" s="54"/>
      <c r="AO285" s="54"/>
      <c r="AP285" s="54"/>
      <c r="AQ285" s="54"/>
      <c r="AR285" s="54"/>
      <c r="AS285" s="54"/>
      <c r="AT285" s="54"/>
      <c r="AU285" s="54"/>
      <c r="AV285" s="54"/>
      <c r="AW285" s="54"/>
      <c r="AX285" s="54"/>
      <c r="AY285" s="54"/>
      <c r="AZ285" s="54"/>
      <c r="BA285" s="61">
        <f aca="true" t="shared" si="36" ref="BA285:BA294">total_amount_ba($B$2,$D$2,D285,F285,J285,K285,M285)</f>
        <v>9975</v>
      </c>
      <c r="BB285" s="62">
        <f t="shared" si="32"/>
        <v>9975</v>
      </c>
      <c r="BC285" s="57" t="str">
        <f aca="true" t="shared" si="37" ref="BC285:BC294">SpellNumber(L285,BB285)</f>
        <v>INR  Nine Thousand Nine Hundred &amp; Seventy Five  Only</v>
      </c>
      <c r="HO285" s="16"/>
      <c r="HP285" s="16"/>
      <c r="HQ285" s="16"/>
      <c r="HR285" s="16"/>
      <c r="HS285" s="16"/>
    </row>
    <row r="286" spans="1:227" s="15" customFormat="1" ht="36" customHeight="1">
      <c r="A286" s="67">
        <v>274</v>
      </c>
      <c r="B286" s="80" t="s">
        <v>383</v>
      </c>
      <c r="C286" s="70" t="s">
        <v>427</v>
      </c>
      <c r="D286" s="76">
        <v>48</v>
      </c>
      <c r="E286" s="77" t="s">
        <v>259</v>
      </c>
      <c r="F286" s="74">
        <v>88</v>
      </c>
      <c r="G286" s="58"/>
      <c r="H286" s="48"/>
      <c r="I286" s="47" t="s">
        <v>39</v>
      </c>
      <c r="J286" s="49">
        <f t="shared" si="30"/>
        <v>1</v>
      </c>
      <c r="K286" s="50" t="s">
        <v>64</v>
      </c>
      <c r="L286" s="50" t="s">
        <v>7</v>
      </c>
      <c r="M286" s="59"/>
      <c r="N286" s="58"/>
      <c r="O286" s="58"/>
      <c r="P286" s="60"/>
      <c r="Q286" s="58"/>
      <c r="R286" s="58"/>
      <c r="S286" s="60"/>
      <c r="T286" s="54"/>
      <c r="U286" s="54"/>
      <c r="V286" s="54"/>
      <c r="W286" s="54"/>
      <c r="X286" s="54"/>
      <c r="Y286" s="54"/>
      <c r="Z286" s="54"/>
      <c r="AA286" s="54"/>
      <c r="AB286" s="54"/>
      <c r="AC286" s="54"/>
      <c r="AD286" s="54"/>
      <c r="AE286" s="54"/>
      <c r="AF286" s="54"/>
      <c r="AG286" s="54"/>
      <c r="AH286" s="54"/>
      <c r="AI286" s="54"/>
      <c r="AJ286" s="54"/>
      <c r="AK286" s="54"/>
      <c r="AL286" s="54"/>
      <c r="AM286" s="54"/>
      <c r="AN286" s="54"/>
      <c r="AO286" s="54"/>
      <c r="AP286" s="54"/>
      <c r="AQ286" s="54"/>
      <c r="AR286" s="54"/>
      <c r="AS286" s="54"/>
      <c r="AT286" s="54"/>
      <c r="AU286" s="54"/>
      <c r="AV286" s="54"/>
      <c r="AW286" s="54"/>
      <c r="AX286" s="54"/>
      <c r="AY286" s="54"/>
      <c r="AZ286" s="54"/>
      <c r="BA286" s="61">
        <f t="shared" si="36"/>
        <v>4224</v>
      </c>
      <c r="BB286" s="62">
        <f t="shared" si="32"/>
        <v>4224</v>
      </c>
      <c r="BC286" s="57" t="str">
        <f t="shared" si="37"/>
        <v>INR  Four Thousand Two Hundred &amp; Twenty Four  Only</v>
      </c>
      <c r="HO286" s="16"/>
      <c r="HP286" s="16"/>
      <c r="HQ286" s="16"/>
      <c r="HR286" s="16"/>
      <c r="HS286" s="16"/>
    </row>
    <row r="287" spans="1:227" s="15" customFormat="1" ht="53.25" customHeight="1">
      <c r="A287" s="67">
        <v>275</v>
      </c>
      <c r="B287" s="80" t="s">
        <v>384</v>
      </c>
      <c r="C287" s="70" t="s">
        <v>428</v>
      </c>
      <c r="D287" s="76">
        <v>230</v>
      </c>
      <c r="E287" s="77" t="s">
        <v>258</v>
      </c>
      <c r="F287" s="74">
        <v>68</v>
      </c>
      <c r="G287" s="58"/>
      <c r="H287" s="48"/>
      <c r="I287" s="47" t="s">
        <v>39</v>
      </c>
      <c r="J287" s="49">
        <f t="shared" si="30"/>
        <v>1</v>
      </c>
      <c r="K287" s="50" t="s">
        <v>64</v>
      </c>
      <c r="L287" s="50" t="s">
        <v>7</v>
      </c>
      <c r="M287" s="59"/>
      <c r="N287" s="58"/>
      <c r="O287" s="58"/>
      <c r="P287" s="60"/>
      <c r="Q287" s="58"/>
      <c r="R287" s="58"/>
      <c r="S287" s="60"/>
      <c r="T287" s="54"/>
      <c r="U287" s="54"/>
      <c r="V287" s="54"/>
      <c r="W287" s="54"/>
      <c r="X287" s="54"/>
      <c r="Y287" s="54"/>
      <c r="Z287" s="54"/>
      <c r="AA287" s="54"/>
      <c r="AB287" s="54"/>
      <c r="AC287" s="54"/>
      <c r="AD287" s="54"/>
      <c r="AE287" s="54"/>
      <c r="AF287" s="54"/>
      <c r="AG287" s="54"/>
      <c r="AH287" s="54"/>
      <c r="AI287" s="54"/>
      <c r="AJ287" s="54"/>
      <c r="AK287" s="54"/>
      <c r="AL287" s="54"/>
      <c r="AM287" s="54"/>
      <c r="AN287" s="54"/>
      <c r="AO287" s="54"/>
      <c r="AP287" s="54"/>
      <c r="AQ287" s="54"/>
      <c r="AR287" s="54"/>
      <c r="AS287" s="54"/>
      <c r="AT287" s="54"/>
      <c r="AU287" s="54"/>
      <c r="AV287" s="54"/>
      <c r="AW287" s="54"/>
      <c r="AX287" s="54"/>
      <c r="AY287" s="54"/>
      <c r="AZ287" s="54"/>
      <c r="BA287" s="61">
        <f t="shared" si="36"/>
        <v>15640</v>
      </c>
      <c r="BB287" s="62">
        <f t="shared" si="32"/>
        <v>15640</v>
      </c>
      <c r="BC287" s="57" t="str">
        <f t="shared" si="37"/>
        <v>INR  Fifteen Thousand Six Hundred &amp; Forty  Only</v>
      </c>
      <c r="HO287" s="16"/>
      <c r="HP287" s="16"/>
      <c r="HQ287" s="16"/>
      <c r="HR287" s="16"/>
      <c r="HS287" s="16"/>
    </row>
    <row r="288" spans="1:227" s="15" customFormat="1" ht="39" customHeight="1">
      <c r="A288" s="67">
        <v>276</v>
      </c>
      <c r="B288" s="80" t="s">
        <v>385</v>
      </c>
      <c r="C288" s="70" t="s">
        <v>429</v>
      </c>
      <c r="D288" s="76">
        <v>1370</v>
      </c>
      <c r="E288" s="77" t="s">
        <v>258</v>
      </c>
      <c r="F288" s="74">
        <v>31</v>
      </c>
      <c r="G288" s="58"/>
      <c r="H288" s="48"/>
      <c r="I288" s="47" t="s">
        <v>39</v>
      </c>
      <c r="J288" s="49">
        <f t="shared" si="30"/>
        <v>1</v>
      </c>
      <c r="K288" s="50" t="s">
        <v>64</v>
      </c>
      <c r="L288" s="50" t="s">
        <v>7</v>
      </c>
      <c r="M288" s="59"/>
      <c r="N288" s="58"/>
      <c r="O288" s="58"/>
      <c r="P288" s="60"/>
      <c r="Q288" s="58"/>
      <c r="R288" s="58"/>
      <c r="S288" s="60"/>
      <c r="T288" s="54"/>
      <c r="U288" s="54"/>
      <c r="V288" s="54"/>
      <c r="W288" s="54"/>
      <c r="X288" s="54"/>
      <c r="Y288" s="54"/>
      <c r="Z288" s="54"/>
      <c r="AA288" s="54"/>
      <c r="AB288" s="54"/>
      <c r="AC288" s="54"/>
      <c r="AD288" s="54"/>
      <c r="AE288" s="54"/>
      <c r="AF288" s="54"/>
      <c r="AG288" s="54"/>
      <c r="AH288" s="54"/>
      <c r="AI288" s="54"/>
      <c r="AJ288" s="54"/>
      <c r="AK288" s="54"/>
      <c r="AL288" s="54"/>
      <c r="AM288" s="54"/>
      <c r="AN288" s="54"/>
      <c r="AO288" s="54"/>
      <c r="AP288" s="54"/>
      <c r="AQ288" s="54"/>
      <c r="AR288" s="54"/>
      <c r="AS288" s="54"/>
      <c r="AT288" s="54"/>
      <c r="AU288" s="54"/>
      <c r="AV288" s="54"/>
      <c r="AW288" s="54"/>
      <c r="AX288" s="54"/>
      <c r="AY288" s="54"/>
      <c r="AZ288" s="54"/>
      <c r="BA288" s="61">
        <f t="shared" si="36"/>
        <v>42470</v>
      </c>
      <c r="BB288" s="62">
        <f t="shared" si="32"/>
        <v>42470</v>
      </c>
      <c r="BC288" s="57" t="str">
        <f t="shared" si="37"/>
        <v>INR  Forty Two Thousand Four Hundred &amp; Seventy  Only</v>
      </c>
      <c r="HO288" s="16"/>
      <c r="HP288" s="16"/>
      <c r="HQ288" s="16"/>
      <c r="HR288" s="16"/>
      <c r="HS288" s="16"/>
    </row>
    <row r="289" spans="1:227" s="15" customFormat="1" ht="36.75" customHeight="1">
      <c r="A289" s="67">
        <v>277</v>
      </c>
      <c r="B289" s="80" t="s">
        <v>386</v>
      </c>
      <c r="C289" s="70" t="s">
        <v>611</v>
      </c>
      <c r="D289" s="76">
        <v>1</v>
      </c>
      <c r="E289" s="77" t="s">
        <v>397</v>
      </c>
      <c r="F289" s="74">
        <v>10000</v>
      </c>
      <c r="G289" s="58"/>
      <c r="H289" s="48"/>
      <c r="I289" s="47" t="s">
        <v>39</v>
      </c>
      <c r="J289" s="49">
        <f t="shared" si="30"/>
        <v>1</v>
      </c>
      <c r="K289" s="50" t="s">
        <v>64</v>
      </c>
      <c r="L289" s="50" t="s">
        <v>7</v>
      </c>
      <c r="M289" s="59"/>
      <c r="N289" s="58"/>
      <c r="O289" s="58"/>
      <c r="P289" s="60"/>
      <c r="Q289" s="58"/>
      <c r="R289" s="58"/>
      <c r="S289" s="60"/>
      <c r="T289" s="54"/>
      <c r="U289" s="54"/>
      <c r="V289" s="54"/>
      <c r="W289" s="54"/>
      <c r="X289" s="54"/>
      <c r="Y289" s="54"/>
      <c r="Z289" s="54"/>
      <c r="AA289" s="54"/>
      <c r="AB289" s="54"/>
      <c r="AC289" s="54"/>
      <c r="AD289" s="54"/>
      <c r="AE289" s="54"/>
      <c r="AF289" s="54"/>
      <c r="AG289" s="54"/>
      <c r="AH289" s="54"/>
      <c r="AI289" s="54"/>
      <c r="AJ289" s="54"/>
      <c r="AK289" s="54"/>
      <c r="AL289" s="54"/>
      <c r="AM289" s="54"/>
      <c r="AN289" s="54"/>
      <c r="AO289" s="54"/>
      <c r="AP289" s="54"/>
      <c r="AQ289" s="54"/>
      <c r="AR289" s="54"/>
      <c r="AS289" s="54"/>
      <c r="AT289" s="54"/>
      <c r="AU289" s="54"/>
      <c r="AV289" s="54"/>
      <c r="AW289" s="54"/>
      <c r="AX289" s="54"/>
      <c r="AY289" s="54"/>
      <c r="AZ289" s="54"/>
      <c r="BA289" s="61">
        <f t="shared" si="36"/>
        <v>10000</v>
      </c>
      <c r="BB289" s="62">
        <f t="shared" si="32"/>
        <v>10000</v>
      </c>
      <c r="BC289" s="57" t="str">
        <f t="shared" si="37"/>
        <v>INR  Ten Thousand    Only</v>
      </c>
      <c r="HO289" s="16"/>
      <c r="HP289" s="16"/>
      <c r="HQ289" s="16"/>
      <c r="HR289" s="16"/>
      <c r="HS289" s="16"/>
    </row>
    <row r="290" spans="1:227" s="15" customFormat="1" ht="57" customHeight="1">
      <c r="A290" s="67">
        <v>278</v>
      </c>
      <c r="B290" s="87" t="s">
        <v>647</v>
      </c>
      <c r="C290" s="70" t="s">
        <v>612</v>
      </c>
      <c r="D290" s="76">
        <v>2</v>
      </c>
      <c r="E290" s="77" t="s">
        <v>259</v>
      </c>
      <c r="F290" s="74">
        <v>47250</v>
      </c>
      <c r="G290" s="58"/>
      <c r="H290" s="48"/>
      <c r="I290" s="47" t="s">
        <v>39</v>
      </c>
      <c r="J290" s="49">
        <f t="shared" si="30"/>
        <v>1</v>
      </c>
      <c r="K290" s="50" t="s">
        <v>64</v>
      </c>
      <c r="L290" s="50" t="s">
        <v>7</v>
      </c>
      <c r="M290" s="59"/>
      <c r="N290" s="58"/>
      <c r="O290" s="58"/>
      <c r="P290" s="60"/>
      <c r="Q290" s="58"/>
      <c r="R290" s="58"/>
      <c r="S290" s="60"/>
      <c r="T290" s="54"/>
      <c r="U290" s="54"/>
      <c r="V290" s="54"/>
      <c r="W290" s="54"/>
      <c r="X290" s="54"/>
      <c r="Y290" s="54"/>
      <c r="Z290" s="54"/>
      <c r="AA290" s="54"/>
      <c r="AB290" s="54"/>
      <c r="AC290" s="54"/>
      <c r="AD290" s="54"/>
      <c r="AE290" s="54"/>
      <c r="AF290" s="54"/>
      <c r="AG290" s="54"/>
      <c r="AH290" s="54"/>
      <c r="AI290" s="54"/>
      <c r="AJ290" s="54"/>
      <c r="AK290" s="54"/>
      <c r="AL290" s="54"/>
      <c r="AM290" s="54"/>
      <c r="AN290" s="54"/>
      <c r="AO290" s="54"/>
      <c r="AP290" s="54"/>
      <c r="AQ290" s="54"/>
      <c r="AR290" s="54"/>
      <c r="AS290" s="54"/>
      <c r="AT290" s="54"/>
      <c r="AU290" s="54"/>
      <c r="AV290" s="54"/>
      <c r="AW290" s="54"/>
      <c r="AX290" s="54"/>
      <c r="AY290" s="54"/>
      <c r="AZ290" s="54"/>
      <c r="BA290" s="61">
        <f t="shared" si="36"/>
        <v>94500</v>
      </c>
      <c r="BB290" s="62">
        <f t="shared" si="32"/>
        <v>94500</v>
      </c>
      <c r="BC290" s="57" t="str">
        <f t="shared" si="37"/>
        <v>INR  Ninety Four Thousand Five Hundred    Only</v>
      </c>
      <c r="HO290" s="16"/>
      <c r="HP290" s="16"/>
      <c r="HQ290" s="16"/>
      <c r="HR290" s="16"/>
      <c r="HS290" s="16"/>
    </row>
    <row r="291" spans="1:227" s="15" customFormat="1" ht="29.25" customHeight="1">
      <c r="A291" s="67">
        <v>279</v>
      </c>
      <c r="B291" s="80" t="s">
        <v>387</v>
      </c>
      <c r="C291" s="70" t="s">
        <v>613</v>
      </c>
      <c r="D291" s="76">
        <v>2</v>
      </c>
      <c r="E291" s="77" t="s">
        <v>259</v>
      </c>
      <c r="F291" s="74">
        <v>6090</v>
      </c>
      <c r="G291" s="58"/>
      <c r="H291" s="48"/>
      <c r="I291" s="47" t="s">
        <v>39</v>
      </c>
      <c r="J291" s="49">
        <f t="shared" si="30"/>
        <v>1</v>
      </c>
      <c r="K291" s="50" t="s">
        <v>64</v>
      </c>
      <c r="L291" s="50" t="s">
        <v>7</v>
      </c>
      <c r="M291" s="59"/>
      <c r="N291" s="58"/>
      <c r="O291" s="58"/>
      <c r="P291" s="60"/>
      <c r="Q291" s="58"/>
      <c r="R291" s="58"/>
      <c r="S291" s="60"/>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61">
        <f t="shared" si="36"/>
        <v>12180</v>
      </c>
      <c r="BB291" s="62">
        <f t="shared" si="32"/>
        <v>12180</v>
      </c>
      <c r="BC291" s="57" t="str">
        <f t="shared" si="37"/>
        <v>INR  Twelve Thousand One Hundred &amp; Eighty  Only</v>
      </c>
      <c r="HO291" s="16"/>
      <c r="HP291" s="16"/>
      <c r="HQ291" s="16"/>
      <c r="HR291" s="16"/>
      <c r="HS291" s="16"/>
    </row>
    <row r="292" spans="1:227" s="15" customFormat="1" ht="57" customHeight="1">
      <c r="A292" s="67">
        <v>280</v>
      </c>
      <c r="B292" s="80" t="s">
        <v>388</v>
      </c>
      <c r="C292" s="70" t="s">
        <v>614</v>
      </c>
      <c r="D292" s="76">
        <v>1</v>
      </c>
      <c r="E292" s="77" t="s">
        <v>260</v>
      </c>
      <c r="F292" s="74">
        <v>13000</v>
      </c>
      <c r="G292" s="58"/>
      <c r="H292" s="48"/>
      <c r="I292" s="47" t="s">
        <v>39</v>
      </c>
      <c r="J292" s="49">
        <f t="shared" si="30"/>
        <v>1</v>
      </c>
      <c r="K292" s="50" t="s">
        <v>64</v>
      </c>
      <c r="L292" s="50" t="s">
        <v>7</v>
      </c>
      <c r="M292" s="59"/>
      <c r="N292" s="58"/>
      <c r="O292" s="58"/>
      <c r="P292" s="60"/>
      <c r="Q292" s="58"/>
      <c r="R292" s="58"/>
      <c r="S292" s="60"/>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61">
        <f t="shared" si="36"/>
        <v>13000</v>
      </c>
      <c r="BB292" s="62">
        <f t="shared" si="32"/>
        <v>13000</v>
      </c>
      <c r="BC292" s="57" t="str">
        <f t="shared" si="37"/>
        <v>INR  Thirteen Thousand    Only</v>
      </c>
      <c r="HO292" s="16"/>
      <c r="HP292" s="16"/>
      <c r="HQ292" s="16"/>
      <c r="HR292" s="16"/>
      <c r="HS292" s="16"/>
    </row>
    <row r="293" spans="1:227" s="15" customFormat="1" ht="57" customHeight="1">
      <c r="A293" s="67">
        <v>281</v>
      </c>
      <c r="B293" s="80" t="s">
        <v>389</v>
      </c>
      <c r="C293" s="70" t="s">
        <v>615</v>
      </c>
      <c r="D293" s="76">
        <v>4</v>
      </c>
      <c r="E293" s="77" t="s">
        <v>398</v>
      </c>
      <c r="F293" s="74">
        <v>7245</v>
      </c>
      <c r="G293" s="58"/>
      <c r="H293" s="48"/>
      <c r="I293" s="47" t="s">
        <v>39</v>
      </c>
      <c r="J293" s="49">
        <f t="shared" si="30"/>
        <v>1</v>
      </c>
      <c r="K293" s="50" t="s">
        <v>64</v>
      </c>
      <c r="L293" s="50" t="s">
        <v>7</v>
      </c>
      <c r="M293" s="59"/>
      <c r="N293" s="58"/>
      <c r="O293" s="58"/>
      <c r="P293" s="60"/>
      <c r="Q293" s="58"/>
      <c r="R293" s="58"/>
      <c r="S293" s="60"/>
      <c r="T293" s="54"/>
      <c r="U293" s="54"/>
      <c r="V293" s="54"/>
      <c r="W293" s="54"/>
      <c r="X293" s="54"/>
      <c r="Y293" s="54"/>
      <c r="Z293" s="54"/>
      <c r="AA293" s="54"/>
      <c r="AB293" s="54"/>
      <c r="AC293" s="54"/>
      <c r="AD293" s="54"/>
      <c r="AE293" s="54"/>
      <c r="AF293" s="54"/>
      <c r="AG293" s="54"/>
      <c r="AH293" s="54"/>
      <c r="AI293" s="54"/>
      <c r="AJ293" s="54"/>
      <c r="AK293" s="54"/>
      <c r="AL293" s="54"/>
      <c r="AM293" s="54"/>
      <c r="AN293" s="54"/>
      <c r="AO293" s="54"/>
      <c r="AP293" s="54"/>
      <c r="AQ293" s="54"/>
      <c r="AR293" s="54"/>
      <c r="AS293" s="54"/>
      <c r="AT293" s="54"/>
      <c r="AU293" s="54"/>
      <c r="AV293" s="54"/>
      <c r="AW293" s="54"/>
      <c r="AX293" s="54"/>
      <c r="AY293" s="54"/>
      <c r="AZ293" s="54"/>
      <c r="BA293" s="61">
        <f t="shared" si="36"/>
        <v>28980</v>
      </c>
      <c r="BB293" s="62">
        <f t="shared" si="32"/>
        <v>28980</v>
      </c>
      <c r="BC293" s="57" t="str">
        <f t="shared" si="37"/>
        <v>INR  Twenty Eight Thousand Nine Hundred &amp; Eighty  Only</v>
      </c>
      <c r="HO293" s="16"/>
      <c r="HP293" s="16"/>
      <c r="HQ293" s="16"/>
      <c r="HR293" s="16"/>
      <c r="HS293" s="16"/>
    </row>
    <row r="294" spans="1:227" s="15" customFormat="1" ht="30" customHeight="1">
      <c r="A294" s="67">
        <v>282</v>
      </c>
      <c r="B294" s="80" t="s">
        <v>390</v>
      </c>
      <c r="C294" s="70" t="s">
        <v>616</v>
      </c>
      <c r="D294" s="76">
        <v>48</v>
      </c>
      <c r="E294" s="77" t="s">
        <v>259</v>
      </c>
      <c r="F294" s="74">
        <v>231</v>
      </c>
      <c r="G294" s="58"/>
      <c r="H294" s="48"/>
      <c r="I294" s="47" t="s">
        <v>39</v>
      </c>
      <c r="J294" s="49">
        <f t="shared" si="30"/>
        <v>1</v>
      </c>
      <c r="K294" s="50" t="s">
        <v>64</v>
      </c>
      <c r="L294" s="50" t="s">
        <v>7</v>
      </c>
      <c r="M294" s="59"/>
      <c r="N294" s="58"/>
      <c r="O294" s="58"/>
      <c r="P294" s="60"/>
      <c r="Q294" s="58"/>
      <c r="R294" s="58"/>
      <c r="S294" s="60"/>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61">
        <f t="shared" si="36"/>
        <v>11088</v>
      </c>
      <c r="BB294" s="62">
        <f t="shared" si="32"/>
        <v>11088</v>
      </c>
      <c r="BC294" s="57" t="str">
        <f t="shared" si="37"/>
        <v>INR  Eleven Thousand  &amp;Eighty Eight  Only</v>
      </c>
      <c r="HO294" s="16"/>
      <c r="HP294" s="16"/>
      <c r="HQ294" s="16"/>
      <c r="HR294" s="16"/>
      <c r="HS294" s="16"/>
    </row>
    <row r="295" spans="1:227" s="15" customFormat="1" ht="57" customHeight="1">
      <c r="A295" s="67">
        <v>283</v>
      </c>
      <c r="B295" s="80" t="s">
        <v>391</v>
      </c>
      <c r="C295" s="70" t="s">
        <v>617</v>
      </c>
      <c r="D295" s="76">
        <v>48</v>
      </c>
      <c r="E295" s="77" t="s">
        <v>260</v>
      </c>
      <c r="F295" s="74">
        <v>787</v>
      </c>
      <c r="G295" s="58"/>
      <c r="H295" s="48"/>
      <c r="I295" s="47" t="s">
        <v>39</v>
      </c>
      <c r="J295" s="49">
        <f t="shared" si="30"/>
        <v>1</v>
      </c>
      <c r="K295" s="50" t="s">
        <v>64</v>
      </c>
      <c r="L295" s="50" t="s">
        <v>7</v>
      </c>
      <c r="M295" s="59"/>
      <c r="N295" s="58"/>
      <c r="O295" s="58"/>
      <c r="P295" s="60"/>
      <c r="Q295" s="58"/>
      <c r="R295" s="58"/>
      <c r="S295" s="60"/>
      <c r="T295" s="54"/>
      <c r="U295" s="54"/>
      <c r="V295" s="54"/>
      <c r="W295" s="54"/>
      <c r="X295" s="54"/>
      <c r="Y295" s="54"/>
      <c r="Z295" s="54"/>
      <c r="AA295" s="54"/>
      <c r="AB295" s="54"/>
      <c r="AC295" s="54"/>
      <c r="AD295" s="54"/>
      <c r="AE295" s="54"/>
      <c r="AF295" s="54"/>
      <c r="AG295" s="54"/>
      <c r="AH295" s="54"/>
      <c r="AI295" s="54"/>
      <c r="AJ295" s="54"/>
      <c r="AK295" s="54"/>
      <c r="AL295" s="54"/>
      <c r="AM295" s="54"/>
      <c r="AN295" s="54"/>
      <c r="AO295" s="54"/>
      <c r="AP295" s="54"/>
      <c r="AQ295" s="54"/>
      <c r="AR295" s="54"/>
      <c r="AS295" s="54"/>
      <c r="AT295" s="54"/>
      <c r="AU295" s="54"/>
      <c r="AV295" s="54"/>
      <c r="AW295" s="54"/>
      <c r="AX295" s="54"/>
      <c r="AY295" s="54"/>
      <c r="AZ295" s="54"/>
      <c r="BA295" s="61">
        <f aca="true" t="shared" si="38" ref="BA295:BA302">total_amount_ba($B$2,$D$2,D295,F295,J295,K295,M295)</f>
        <v>37776</v>
      </c>
      <c r="BB295" s="62">
        <f t="shared" si="32"/>
        <v>37776</v>
      </c>
      <c r="BC295" s="57" t="str">
        <f aca="true" t="shared" si="39" ref="BC295:BC302">SpellNumber(L295,BB295)</f>
        <v>INR  Thirty Seven Thousand Seven Hundred &amp; Seventy Six  Only</v>
      </c>
      <c r="HO295" s="16"/>
      <c r="HP295" s="16"/>
      <c r="HQ295" s="16"/>
      <c r="HR295" s="16"/>
      <c r="HS295" s="16"/>
    </row>
    <row r="296" spans="1:227" s="15" customFormat="1" ht="57" customHeight="1">
      <c r="A296" s="67">
        <v>284</v>
      </c>
      <c r="B296" s="80" t="s">
        <v>384</v>
      </c>
      <c r="C296" s="70" t="s">
        <v>618</v>
      </c>
      <c r="D296" s="76">
        <v>180</v>
      </c>
      <c r="E296" s="77" t="s">
        <v>258</v>
      </c>
      <c r="F296" s="74">
        <v>75</v>
      </c>
      <c r="G296" s="58"/>
      <c r="H296" s="48"/>
      <c r="I296" s="47" t="s">
        <v>39</v>
      </c>
      <c r="J296" s="49">
        <f t="shared" si="30"/>
        <v>1</v>
      </c>
      <c r="K296" s="50" t="s">
        <v>64</v>
      </c>
      <c r="L296" s="50" t="s">
        <v>7</v>
      </c>
      <c r="M296" s="59"/>
      <c r="N296" s="58"/>
      <c r="O296" s="58"/>
      <c r="P296" s="60"/>
      <c r="Q296" s="58"/>
      <c r="R296" s="58"/>
      <c r="S296" s="60"/>
      <c r="T296" s="54"/>
      <c r="U296" s="54"/>
      <c r="V296" s="54"/>
      <c r="W296" s="54"/>
      <c r="X296" s="54"/>
      <c r="Y296" s="54"/>
      <c r="Z296" s="54"/>
      <c r="AA296" s="54"/>
      <c r="AB296" s="54"/>
      <c r="AC296" s="54"/>
      <c r="AD296" s="54"/>
      <c r="AE296" s="54"/>
      <c r="AF296" s="54"/>
      <c r="AG296" s="54"/>
      <c r="AH296" s="54"/>
      <c r="AI296" s="54"/>
      <c r="AJ296" s="54"/>
      <c r="AK296" s="54"/>
      <c r="AL296" s="54"/>
      <c r="AM296" s="54"/>
      <c r="AN296" s="54"/>
      <c r="AO296" s="54"/>
      <c r="AP296" s="54"/>
      <c r="AQ296" s="54"/>
      <c r="AR296" s="54"/>
      <c r="AS296" s="54"/>
      <c r="AT296" s="54"/>
      <c r="AU296" s="54"/>
      <c r="AV296" s="54"/>
      <c r="AW296" s="54"/>
      <c r="AX296" s="54"/>
      <c r="AY296" s="54"/>
      <c r="AZ296" s="54"/>
      <c r="BA296" s="61">
        <f t="shared" si="38"/>
        <v>13500</v>
      </c>
      <c r="BB296" s="62">
        <f t="shared" si="32"/>
        <v>13500</v>
      </c>
      <c r="BC296" s="57" t="str">
        <f t="shared" si="39"/>
        <v>INR  Thirteen Thousand Five Hundred    Only</v>
      </c>
      <c r="HO296" s="16"/>
      <c r="HP296" s="16"/>
      <c r="HQ296" s="16"/>
      <c r="HR296" s="16"/>
      <c r="HS296" s="16"/>
    </row>
    <row r="297" spans="1:227" s="15" customFormat="1" ht="36.75" customHeight="1">
      <c r="A297" s="67">
        <v>285</v>
      </c>
      <c r="B297" s="80" t="s">
        <v>392</v>
      </c>
      <c r="C297" s="70" t="s">
        <v>619</v>
      </c>
      <c r="D297" s="76">
        <v>2</v>
      </c>
      <c r="E297" s="77" t="s">
        <v>259</v>
      </c>
      <c r="F297" s="74">
        <v>2625</v>
      </c>
      <c r="G297" s="58"/>
      <c r="H297" s="48"/>
      <c r="I297" s="47" t="s">
        <v>39</v>
      </c>
      <c r="J297" s="49">
        <f t="shared" si="30"/>
        <v>1</v>
      </c>
      <c r="K297" s="50" t="s">
        <v>64</v>
      </c>
      <c r="L297" s="50" t="s">
        <v>7</v>
      </c>
      <c r="M297" s="59"/>
      <c r="N297" s="58"/>
      <c r="O297" s="58"/>
      <c r="P297" s="60"/>
      <c r="Q297" s="58"/>
      <c r="R297" s="58"/>
      <c r="S297" s="60"/>
      <c r="T297" s="54"/>
      <c r="U297" s="54"/>
      <c r="V297" s="54"/>
      <c r="W297" s="54"/>
      <c r="X297" s="54"/>
      <c r="Y297" s="54"/>
      <c r="Z297" s="54"/>
      <c r="AA297" s="54"/>
      <c r="AB297" s="54"/>
      <c r="AC297" s="54"/>
      <c r="AD297" s="54"/>
      <c r="AE297" s="54"/>
      <c r="AF297" s="54"/>
      <c r="AG297" s="54"/>
      <c r="AH297" s="54"/>
      <c r="AI297" s="54"/>
      <c r="AJ297" s="54"/>
      <c r="AK297" s="54"/>
      <c r="AL297" s="54"/>
      <c r="AM297" s="54"/>
      <c r="AN297" s="54"/>
      <c r="AO297" s="54"/>
      <c r="AP297" s="54"/>
      <c r="AQ297" s="54"/>
      <c r="AR297" s="54"/>
      <c r="AS297" s="54"/>
      <c r="AT297" s="54"/>
      <c r="AU297" s="54"/>
      <c r="AV297" s="54"/>
      <c r="AW297" s="54"/>
      <c r="AX297" s="54"/>
      <c r="AY297" s="54"/>
      <c r="AZ297" s="54"/>
      <c r="BA297" s="61">
        <f t="shared" si="38"/>
        <v>5250</v>
      </c>
      <c r="BB297" s="62">
        <f t="shared" si="32"/>
        <v>5250</v>
      </c>
      <c r="BC297" s="57" t="str">
        <f t="shared" si="39"/>
        <v>INR  Five Thousand Two Hundred &amp; Fifty  Only</v>
      </c>
      <c r="HO297" s="16"/>
      <c r="HP297" s="16"/>
      <c r="HQ297" s="16"/>
      <c r="HR297" s="16"/>
      <c r="HS297" s="16"/>
    </row>
    <row r="298" spans="1:227" s="15" customFormat="1" ht="38.25" customHeight="1">
      <c r="A298" s="67">
        <v>286</v>
      </c>
      <c r="B298" s="80" t="s">
        <v>393</v>
      </c>
      <c r="C298" s="70" t="s">
        <v>620</v>
      </c>
      <c r="D298" s="76">
        <v>1220</v>
      </c>
      <c r="E298" s="77" t="s">
        <v>258</v>
      </c>
      <c r="F298" s="74">
        <v>31</v>
      </c>
      <c r="G298" s="58"/>
      <c r="H298" s="48"/>
      <c r="I298" s="47" t="s">
        <v>39</v>
      </c>
      <c r="J298" s="49">
        <f t="shared" si="30"/>
        <v>1</v>
      </c>
      <c r="K298" s="50" t="s">
        <v>64</v>
      </c>
      <c r="L298" s="50" t="s">
        <v>7</v>
      </c>
      <c r="M298" s="59"/>
      <c r="N298" s="58"/>
      <c r="O298" s="58"/>
      <c r="P298" s="60"/>
      <c r="Q298" s="58"/>
      <c r="R298" s="58"/>
      <c r="S298" s="60"/>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61">
        <f t="shared" si="38"/>
        <v>37820</v>
      </c>
      <c r="BB298" s="62">
        <f t="shared" si="32"/>
        <v>37820</v>
      </c>
      <c r="BC298" s="57" t="str">
        <f t="shared" si="39"/>
        <v>INR  Thirty Seven Thousand Eight Hundred &amp; Twenty  Only</v>
      </c>
      <c r="HO298" s="16"/>
      <c r="HP298" s="16"/>
      <c r="HQ298" s="16"/>
      <c r="HR298" s="16"/>
      <c r="HS298" s="16"/>
    </row>
    <row r="299" spans="1:227" s="15" customFormat="1" ht="36.75" customHeight="1">
      <c r="A299" s="67">
        <v>287</v>
      </c>
      <c r="B299" s="80" t="s">
        <v>394</v>
      </c>
      <c r="C299" s="70" t="s">
        <v>621</v>
      </c>
      <c r="D299" s="76">
        <v>48</v>
      </c>
      <c r="E299" s="77" t="s">
        <v>259</v>
      </c>
      <c r="F299" s="74">
        <v>35</v>
      </c>
      <c r="G299" s="58"/>
      <c r="H299" s="48"/>
      <c r="I299" s="47" t="s">
        <v>39</v>
      </c>
      <c r="J299" s="49">
        <f t="shared" si="30"/>
        <v>1</v>
      </c>
      <c r="K299" s="50" t="s">
        <v>64</v>
      </c>
      <c r="L299" s="50" t="s">
        <v>7</v>
      </c>
      <c r="M299" s="59"/>
      <c r="N299" s="58"/>
      <c r="O299" s="58"/>
      <c r="P299" s="60"/>
      <c r="Q299" s="58"/>
      <c r="R299" s="58"/>
      <c r="S299" s="60"/>
      <c r="T299" s="54"/>
      <c r="U299" s="54"/>
      <c r="V299" s="54"/>
      <c r="W299" s="54"/>
      <c r="X299" s="54"/>
      <c r="Y299" s="54"/>
      <c r="Z299" s="54"/>
      <c r="AA299" s="54"/>
      <c r="AB299" s="54"/>
      <c r="AC299" s="54"/>
      <c r="AD299" s="54"/>
      <c r="AE299" s="54"/>
      <c r="AF299" s="54"/>
      <c r="AG299" s="54"/>
      <c r="AH299" s="54"/>
      <c r="AI299" s="54"/>
      <c r="AJ299" s="54"/>
      <c r="AK299" s="54"/>
      <c r="AL299" s="54"/>
      <c r="AM299" s="54"/>
      <c r="AN299" s="54"/>
      <c r="AO299" s="54"/>
      <c r="AP299" s="54"/>
      <c r="AQ299" s="54"/>
      <c r="AR299" s="54"/>
      <c r="AS299" s="54"/>
      <c r="AT299" s="54"/>
      <c r="AU299" s="54"/>
      <c r="AV299" s="54"/>
      <c r="AW299" s="54"/>
      <c r="AX299" s="54"/>
      <c r="AY299" s="54"/>
      <c r="AZ299" s="54"/>
      <c r="BA299" s="61">
        <f t="shared" si="38"/>
        <v>1680</v>
      </c>
      <c r="BB299" s="62">
        <f t="shared" si="32"/>
        <v>1680</v>
      </c>
      <c r="BC299" s="57" t="str">
        <f t="shared" si="39"/>
        <v>INR  One Thousand Six Hundred &amp; Eighty  Only</v>
      </c>
      <c r="HO299" s="16"/>
      <c r="HP299" s="16"/>
      <c r="HQ299" s="16"/>
      <c r="HR299" s="16"/>
      <c r="HS299" s="16"/>
    </row>
    <row r="300" spans="1:227" s="15" customFormat="1" ht="36" customHeight="1">
      <c r="A300" s="67">
        <v>288</v>
      </c>
      <c r="B300" s="80" t="s">
        <v>395</v>
      </c>
      <c r="C300" s="70" t="s">
        <v>622</v>
      </c>
      <c r="D300" s="76">
        <v>2</v>
      </c>
      <c r="E300" s="77" t="s">
        <v>259</v>
      </c>
      <c r="F300" s="74">
        <v>350</v>
      </c>
      <c r="G300" s="58"/>
      <c r="H300" s="48"/>
      <c r="I300" s="47" t="s">
        <v>39</v>
      </c>
      <c r="J300" s="49">
        <f t="shared" si="30"/>
        <v>1</v>
      </c>
      <c r="K300" s="50" t="s">
        <v>64</v>
      </c>
      <c r="L300" s="50" t="s">
        <v>7</v>
      </c>
      <c r="M300" s="59"/>
      <c r="N300" s="58"/>
      <c r="O300" s="58"/>
      <c r="P300" s="60"/>
      <c r="Q300" s="58"/>
      <c r="R300" s="58"/>
      <c r="S300" s="60"/>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61">
        <f t="shared" si="38"/>
        <v>700</v>
      </c>
      <c r="BB300" s="62">
        <f t="shared" si="32"/>
        <v>700</v>
      </c>
      <c r="BC300" s="57" t="str">
        <f t="shared" si="39"/>
        <v>INR  Seven Hundred    Only</v>
      </c>
      <c r="HO300" s="16"/>
      <c r="HP300" s="16"/>
      <c r="HQ300" s="16"/>
      <c r="HR300" s="16"/>
      <c r="HS300" s="16"/>
    </row>
    <row r="301" spans="1:227" s="15" customFormat="1" ht="68.25" customHeight="1">
      <c r="A301" s="67">
        <v>289</v>
      </c>
      <c r="B301" s="87" t="s">
        <v>648</v>
      </c>
      <c r="C301" s="70" t="s">
        <v>623</v>
      </c>
      <c r="D301" s="76">
        <v>1</v>
      </c>
      <c r="E301" s="77" t="s">
        <v>260</v>
      </c>
      <c r="F301" s="74">
        <v>384500</v>
      </c>
      <c r="G301" s="58"/>
      <c r="H301" s="48"/>
      <c r="I301" s="47" t="s">
        <v>39</v>
      </c>
      <c r="J301" s="49">
        <f t="shared" si="30"/>
        <v>1</v>
      </c>
      <c r="K301" s="50" t="s">
        <v>64</v>
      </c>
      <c r="L301" s="50" t="s">
        <v>7</v>
      </c>
      <c r="M301" s="59"/>
      <c r="N301" s="58"/>
      <c r="O301" s="58"/>
      <c r="P301" s="60"/>
      <c r="Q301" s="58"/>
      <c r="R301" s="58"/>
      <c r="S301" s="60"/>
      <c r="T301" s="54"/>
      <c r="U301" s="54"/>
      <c r="V301" s="54"/>
      <c r="W301" s="54"/>
      <c r="X301" s="54"/>
      <c r="Y301" s="54"/>
      <c r="Z301" s="54"/>
      <c r="AA301" s="54"/>
      <c r="AB301" s="54"/>
      <c r="AC301" s="54"/>
      <c r="AD301" s="54"/>
      <c r="AE301" s="54"/>
      <c r="AF301" s="54"/>
      <c r="AG301" s="54"/>
      <c r="AH301" s="54"/>
      <c r="AI301" s="54"/>
      <c r="AJ301" s="54"/>
      <c r="AK301" s="54"/>
      <c r="AL301" s="54"/>
      <c r="AM301" s="54"/>
      <c r="AN301" s="54"/>
      <c r="AO301" s="54"/>
      <c r="AP301" s="54"/>
      <c r="AQ301" s="54"/>
      <c r="AR301" s="54"/>
      <c r="AS301" s="54"/>
      <c r="AT301" s="54"/>
      <c r="AU301" s="54"/>
      <c r="AV301" s="54"/>
      <c r="AW301" s="54"/>
      <c r="AX301" s="54"/>
      <c r="AY301" s="54"/>
      <c r="AZ301" s="54"/>
      <c r="BA301" s="61">
        <f t="shared" si="38"/>
        <v>384500</v>
      </c>
      <c r="BB301" s="62">
        <f t="shared" si="32"/>
        <v>384500</v>
      </c>
      <c r="BC301" s="57" t="str">
        <f t="shared" si="39"/>
        <v>INR  Three Lakh Eighty Four Thousand Five Hundred    Only</v>
      </c>
      <c r="HO301" s="16"/>
      <c r="HP301" s="16"/>
      <c r="HQ301" s="16"/>
      <c r="HR301" s="16"/>
      <c r="HS301" s="16"/>
    </row>
    <row r="302" spans="1:227" s="15" customFormat="1" ht="73.5" customHeight="1">
      <c r="A302" s="67">
        <v>290</v>
      </c>
      <c r="B302" s="80" t="s">
        <v>396</v>
      </c>
      <c r="C302" s="70" t="s">
        <v>624</v>
      </c>
      <c r="D302" s="76">
        <v>1</v>
      </c>
      <c r="E302" s="77" t="s">
        <v>262</v>
      </c>
      <c r="F302" s="74">
        <v>12000</v>
      </c>
      <c r="G302" s="58"/>
      <c r="H302" s="48"/>
      <c r="I302" s="47" t="s">
        <v>39</v>
      </c>
      <c r="J302" s="49">
        <f t="shared" si="30"/>
        <v>1</v>
      </c>
      <c r="K302" s="50" t="s">
        <v>64</v>
      </c>
      <c r="L302" s="50" t="s">
        <v>7</v>
      </c>
      <c r="M302" s="59"/>
      <c r="N302" s="58"/>
      <c r="O302" s="58"/>
      <c r="P302" s="60"/>
      <c r="Q302" s="58"/>
      <c r="R302" s="58"/>
      <c r="S302" s="60"/>
      <c r="T302" s="54"/>
      <c r="U302" s="54"/>
      <c r="V302" s="54"/>
      <c r="W302" s="54"/>
      <c r="X302" s="54"/>
      <c r="Y302" s="54"/>
      <c r="Z302" s="54"/>
      <c r="AA302" s="54"/>
      <c r="AB302" s="54"/>
      <c r="AC302" s="54"/>
      <c r="AD302" s="54"/>
      <c r="AE302" s="54"/>
      <c r="AF302" s="54"/>
      <c r="AG302" s="54"/>
      <c r="AH302" s="54"/>
      <c r="AI302" s="54"/>
      <c r="AJ302" s="54"/>
      <c r="AK302" s="54"/>
      <c r="AL302" s="54"/>
      <c r="AM302" s="54"/>
      <c r="AN302" s="54"/>
      <c r="AO302" s="54"/>
      <c r="AP302" s="54"/>
      <c r="AQ302" s="54"/>
      <c r="AR302" s="54"/>
      <c r="AS302" s="54"/>
      <c r="AT302" s="54"/>
      <c r="AU302" s="54"/>
      <c r="AV302" s="54"/>
      <c r="AW302" s="54"/>
      <c r="AX302" s="54"/>
      <c r="AY302" s="54"/>
      <c r="AZ302" s="54"/>
      <c r="BA302" s="61">
        <f t="shared" si="38"/>
        <v>12000</v>
      </c>
      <c r="BB302" s="62">
        <f t="shared" si="32"/>
        <v>12000</v>
      </c>
      <c r="BC302" s="57" t="str">
        <f t="shared" si="39"/>
        <v>INR  Twelve Thousand    Only</v>
      </c>
      <c r="HO302" s="16"/>
      <c r="HP302" s="16"/>
      <c r="HQ302" s="16"/>
      <c r="HR302" s="16"/>
      <c r="HS302" s="16"/>
    </row>
    <row r="303" spans="1:230" s="15" customFormat="1" ht="47.25" customHeight="1">
      <c r="A303" s="28" t="s">
        <v>62</v>
      </c>
      <c r="B303" s="27"/>
      <c r="C303" s="29"/>
      <c r="D303" s="29"/>
      <c r="E303" s="29"/>
      <c r="F303" s="29"/>
      <c r="G303" s="29"/>
      <c r="H303" s="30"/>
      <c r="I303" s="30"/>
      <c r="J303" s="30"/>
      <c r="K303" s="30"/>
      <c r="L303" s="31"/>
      <c r="BA303" s="44">
        <f>SUM(BA13:BA302)</f>
        <v>24589820.94</v>
      </c>
      <c r="BB303" s="42">
        <f>SUM(BB13:BB302)</f>
        <v>24589820.94</v>
      </c>
      <c r="BC303" s="26" t="str">
        <f>SpellNumber($E$2,BB303)</f>
        <v>INR  Two Crore Forty Five Lakh Eighty Nine Thousand Eight Hundred &amp; Twenty  and Paise Ninety Four Only</v>
      </c>
      <c r="HR303" s="16">
        <v>4</v>
      </c>
      <c r="HS303" s="16" t="s">
        <v>41</v>
      </c>
      <c r="HT303" s="16" t="s">
        <v>61</v>
      </c>
      <c r="HU303" s="16">
        <v>10</v>
      </c>
      <c r="HV303" s="16" t="s">
        <v>38</v>
      </c>
    </row>
    <row r="304" spans="1:230" s="18" customFormat="1" ht="33.75" customHeight="1">
      <c r="A304" s="28" t="s">
        <v>66</v>
      </c>
      <c r="B304" s="27"/>
      <c r="C304" s="71"/>
      <c r="D304" s="32"/>
      <c r="E304" s="33" t="s">
        <v>69</v>
      </c>
      <c r="F304" s="40"/>
      <c r="G304" s="34"/>
      <c r="H304" s="17"/>
      <c r="I304" s="17"/>
      <c r="J304" s="17"/>
      <c r="K304" s="35"/>
      <c r="L304" s="36"/>
      <c r="M304" s="37"/>
      <c r="O304" s="15"/>
      <c r="P304" s="15"/>
      <c r="Q304" s="15"/>
      <c r="R304" s="15"/>
      <c r="S304" s="15"/>
      <c r="BA304" s="39">
        <f>IF(ISBLANK(F304),0,IF(E304="Excess (+)",ROUND(BA303+(BA303*F304),2),IF(E304="Less (-)",ROUND(BA303+(BA303*F304*(-1)),2),IF(E304="At Par",BA303,0))))</f>
        <v>0</v>
      </c>
      <c r="BB304" s="41">
        <f>ROUND(BA304,0)</f>
        <v>0</v>
      </c>
      <c r="BC304" s="26" t="str">
        <f>SpellNumber($E$2,BA304)</f>
        <v>INR Zero Only</v>
      </c>
      <c r="HR304" s="19"/>
      <c r="HS304" s="19"/>
      <c r="HT304" s="19"/>
      <c r="HU304" s="19"/>
      <c r="HV304" s="19"/>
    </row>
    <row r="305" spans="1:230" s="18" customFormat="1" ht="41.25" customHeight="1">
      <c r="A305" s="28" t="s">
        <v>65</v>
      </c>
      <c r="B305" s="27"/>
      <c r="C305" s="91" t="str">
        <f>SpellNumber($E$2,BA304)</f>
        <v>INR Zero Only</v>
      </c>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91"/>
      <c r="AW305" s="91"/>
      <c r="AX305" s="91"/>
      <c r="AY305" s="91"/>
      <c r="AZ305" s="91"/>
      <c r="BA305" s="91"/>
      <c r="BB305" s="91"/>
      <c r="BC305" s="92"/>
      <c r="HR305" s="19"/>
      <c r="HS305" s="19"/>
      <c r="HT305" s="19"/>
      <c r="HU305" s="19"/>
      <c r="HV305" s="19"/>
    </row>
    <row r="306" spans="2:230" s="12" customFormat="1" ht="15">
      <c r="B306" s="72"/>
      <c r="C306" s="20"/>
      <c r="D306" s="20"/>
      <c r="E306" s="20"/>
      <c r="F306" s="20"/>
      <c r="G306" s="20"/>
      <c r="H306" s="20"/>
      <c r="I306" s="20"/>
      <c r="J306" s="20"/>
      <c r="K306" s="20"/>
      <c r="L306" s="20"/>
      <c r="M306" s="20"/>
      <c r="O306" s="20"/>
      <c r="BA306" s="20"/>
      <c r="BC306" s="20"/>
      <c r="HR306" s="13"/>
      <c r="HS306" s="13"/>
      <c r="HT306" s="13"/>
      <c r="HU306" s="13"/>
      <c r="HV306" s="13"/>
    </row>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sheetData>
  <sheetProtection password="DA7E" sheet="1" selectLockedCells="1"/>
  <mergeCells count="8">
    <mergeCell ref="A9:BC9"/>
    <mergeCell ref="C305:BC305"/>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4">
      <formula1>IF(E304="Select",-1,IF(E304="At Par",0,0))</formula1>
      <formula2>IF(E304="Select",-1,IF(E304="At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4">
      <formula1>0</formula1>
      <formula2>IF(E304&lt;&gt;"Select",99.9,0)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4">
      <formula1>0</formula1>
      <formula2>99.9</formula2>
    </dataValidation>
    <dataValidation type="list" allowBlank="1" showInputMessage="1" showErrorMessage="1" sqref="E304">
      <formula1>"Select, Excess (+), Less (-)"</formula1>
    </dataValidation>
    <dataValidation type="decimal" allowBlank="1" showInputMessage="1" showErrorMessage="1" promptTitle="Rate Entry" prompt="Please enter VAT charges in Rupees for this item. " errorTitle="Invaid Entry" error="Only Numeric Values are allowed. " sqref="M244:M302 M208:M242 M14:M135 M137:M206">
      <formula1>0</formula1>
      <formula2>999999999999999</formula2>
    </dataValidation>
    <dataValidation type="decimal" allowBlank="1" showInputMessage="1" showErrorMessage="1" promptTitle="Quantity" prompt="Please enter the Quantity for this item. " errorTitle="Invalid Entry" error="Only Numeric Values are allowed. " sqref="F250 F255:F302 D207 D136 F136 D221:D232 D13 F13 F207 D234:D302 F243">
      <formula1>0</formula1>
      <formula2>999999999999999</formula2>
    </dataValidation>
    <dataValidation type="list" allowBlank="1" showInputMessage="1" showErrorMessage="1" sqref="L299 L300 L30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302">
      <formula1>"INR"</formula1>
    </dataValidation>
    <dataValidation allowBlank="1" showInputMessage="1" showErrorMessage="1" promptTitle="Units" prompt="Please enter Units in text" sqref="E73:E85 E87:E93 E95:E102 E13 E111:E154 E159:E302"/>
    <dataValidation type="decimal" allowBlank="1" showInputMessage="1" showErrorMessage="1" promptTitle="Rate Entry" prompt="Please enter the Basic Price in Rupees for this item. " errorTitle="Invaid Entry" error="Only Numeric Values are allowed. " sqref="G13:H30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02">
      <formula1>0</formula1>
      <formula2>999999999999999</formula2>
    </dataValidation>
    <dataValidation type="list" showInputMessage="1" showErrorMessage="1" sqref="I13:I302">
      <formula1>"Excess(+), Less(-)"</formula1>
    </dataValidation>
    <dataValidation allowBlank="1" showInputMessage="1" showErrorMessage="1" promptTitle="Addition / Deduction" prompt="Please Choose the correct One" sqref="J13:J302"/>
    <dataValidation type="list" allowBlank="1" showInputMessage="1" showErrorMessage="1" sqref="K13:K302">
      <formula1>"Partial Conversion, Full Conversion"</formula1>
    </dataValidation>
    <dataValidation allowBlank="1" showInputMessage="1" showErrorMessage="1" promptTitle="Itemcode/Make" prompt="Please enter text" sqref="C13:C302"/>
    <dataValidation type="decimal" allowBlank="1" showInputMessage="1" showErrorMessage="1" errorTitle="Invalid Entry" error="Only Numeric Values are allowed. " sqref="A13:A302">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70" r:id="rId4"/>
  <rowBreaks count="2" manualBreakCount="2">
    <brk id="206" max="54" man="1"/>
    <brk id="242"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9" t="s">
        <v>3</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2018-08-23T07:32:17Z</cp:lastPrinted>
  <dcterms:created xsi:type="dcterms:W3CDTF">2009-01-30T06:42:42Z</dcterms:created>
  <dcterms:modified xsi:type="dcterms:W3CDTF">2018-12-05T11:25:25Z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