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'BoQ1'!$A$1:$BC$56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<sst xmlns="http://schemas.openxmlformats.org/spreadsheetml/2006/main" count="336" uniqueCount="142">
  <si>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</si>
  <si>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</si>
  <si>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</si>
  <si>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</si>
  <si>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</si>
  <si>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</si>
  <si>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</si>
  <si>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</si>
  <si>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</si>
  <si>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</si>
  <si>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</si>
  <si>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</si>
  <si>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</si>
  <si>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</si>
  <si>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</si>
  <si>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</si>
  <si>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</si>
  <si>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</si>
  <si>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</si>
  <si>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</si>
  <si>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</si>
  <si>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</si>
  <si>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</si>
  <si>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</si>
  <si>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</si>
  <si>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</si>
  <si>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</si>
  <si>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</si>
  <si>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</si>
  <si>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</si>
  <si>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</si>
  <si>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</si>
  <si>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</si>
  <si>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</si>
  <si>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</si>
  <si>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</si>
  <si>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</si>
  <si>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</si>
  <si>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</si>
  <si>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</si>
  <si>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</si>
  <si>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</si>
  <si>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</si>
  <si>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</si>
  <si>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</si>
  <si>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</si>
  <si>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</si>
  <si>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</si>
  <si>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</si>
  <si>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</si>
  <si>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</si>
  <si>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</si>
  <si>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</si>
  <si>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</si>
  <si>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</si>
  <si>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item5</t>
  </si>
  <si>
    <t>Total in Figures</t>
  </si>
  <si>
    <t>Select</t>
  </si>
  <si>
    <t>Full Conversion</t>
  </si>
  <si>
    <t>Quoted Rate in Words</t>
  </si>
  <si>
    <t>Quoted Rate in Figures</t>
  </si>
  <si>
    <t>Note:- Rates to be put in Column No. 13 of this BOQ should be inclusive of all taxes.</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</si>
  <si>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</si>
  <si>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</si>
  <si>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</si>
  <si>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</si>
  <si>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</si>
  <si>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</si>
  <si>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</si>
  <si>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 xml:space="preserve">Tender Inviting Authority: The Assistant Chief Engineer,  W.B.P.H&amp;.I.D.Corpn. Ltd. </t>
  </si>
  <si>
    <t>No</t>
  </si>
  <si>
    <t>cum</t>
  </si>
  <si>
    <t>Kg</t>
  </si>
  <si>
    <t>BI01010001010000000000000515BI0100001126</t>
  </si>
  <si>
    <t>BI01010001010000000000000515BI0100001127</t>
  </si>
  <si>
    <t>BI01010001010000000000000515BI0100001128</t>
  </si>
  <si>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</si>
  <si>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</si>
  <si>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</si>
  <si>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</si>
  <si>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</si>
  <si>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</si>
  <si>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</si>
  <si>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</si>
  <si>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</si>
  <si>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</si>
  <si>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</si>
  <si>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</si>
  <si>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</si>
  <si>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</si>
  <si>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BI01010001010000000000000515BI0100001144</t>
  </si>
  <si>
    <t>BI01010001010000000000000515BI0100001145</t>
  </si>
  <si>
    <t>BI01010001010000000000000515BI0100001146</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</si>
  <si>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</si>
  <si>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</si>
  <si>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</si>
  <si>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</si>
  <si>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</si>
  <si>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</si>
  <si>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Supplying and stacking of good earth at site including royalty and carriage up to 1 km (earth measured in stacks will be reduced by 20% for payment).</t>
  </si>
  <si>
    <t xml:space="preserve">Supplying and stacking of Vermi Compost at site  </t>
  </si>
  <si>
    <t>Supply of Tree Guard  with Bamboo, size 1m x 1m, Ht. 6'  with two cross bar in all four sides, to be painted with green colour.</t>
  </si>
  <si>
    <t>Pit digging in ordinary soil with pit size (0.45m x0.45m x0.45m) including removal and stacking of serviceable materials,  making up digged area by filling with earth mixed vermicompost, application of pesticdes,  levelling, dressing  and watering.</t>
  </si>
  <si>
    <t>Tree (Spacing 6M c/c and staking to be done in each  plant)</t>
  </si>
  <si>
    <t>Supply Items (Rate has to be quoted inclusive all charges &amp; taxes)</t>
  </si>
  <si>
    <r>
      <t xml:space="preserve"> BASIC RATE Inclusive of all charges &amp; taxes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</si>
  <si>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Supply of Shrubs (Rate has to be quoted inclusive all charges &amp; taxes)</t>
  </si>
  <si>
    <t>Planting Works (Rate has to be quoted inclusive all charges &amp; taxes)</t>
  </si>
  <si>
    <t>Name of Work: Construction of Kolkata Police Training Academy near Kamardanga STP area, Howrah – Plantation Work.</t>
  </si>
  <si>
    <t xml:space="preserve">Supply of Tree : Supply of  healthy and well grown  plants </t>
  </si>
  <si>
    <t xml:space="preserve">Terminalia Catappa, Plant ht.1.0-1.5 Mtr, Spacing 6M c/c
</t>
  </si>
  <si>
    <t>Callistemon Lanceolatus, Plant ht.1.0-1.5 Mtr, Spacing 6M c/c</t>
  </si>
  <si>
    <t>Butea Monosperma, Plant ht.1.0-1.5 Mtr, Spacing 6M c/c</t>
  </si>
  <si>
    <t>Cassia Fistula, Plant ht.1.0-1.5 Mtr, Spacing 6M c/c</t>
  </si>
  <si>
    <t>Plumeria Rubra, Plant ht.1.0-1.5 Mtr, Spacing 6M c/c</t>
  </si>
  <si>
    <t>Parkia Biglandulosa, Plant ht.1.0-1.5Mtr, Spacing 6M c/c</t>
  </si>
  <si>
    <t>Peltophorum  Ferrugineum, Plant ht.1.0-1.5 Mtr, Spacing 6M c/c</t>
  </si>
  <si>
    <t>Anthocephalus Kadamba, Plant ht 1.0-1.5 Mtr, Spacing 6M c/c</t>
  </si>
  <si>
    <t>Spathodea Campanulatum, Plant ht.1.0-1.5 Mtr, Spacing 6M c/c</t>
  </si>
  <si>
    <t>Cassia Renigera, Plant ht.1.0-1.5 Mtr, Spacing 6M c/c</t>
  </si>
  <si>
    <t>Terminalia Mantaly, Plant ht 1.0-.1.5Mt, Spacing 6M c/c</t>
  </si>
  <si>
    <t>Caesalpinia Pulcherrima, Plant ht.1.0-1.5 Mtr, Spacing 6M c/c</t>
  </si>
  <si>
    <t>Delonix Regia, Plant ht.1.0-1.5 Mtr, Spacing 6M c/c</t>
  </si>
  <si>
    <t>Mangifera Indica, Plant ht.1.0-1.5 Mtr, Spacing 6M c/c</t>
  </si>
  <si>
    <t>Ficus Religiosa, Plant ht. 1.0-1.5 Mtr, Spacing 6M c/c</t>
  </si>
  <si>
    <t>Bahunia Blackeana, Plant ht. 1.0-1.5 Mtr, Spacing 6M c/c</t>
  </si>
  <si>
    <t>Plumeria Acutifolia, Plant ht.1.0-1.5Mtr, Spacing 6M c/c</t>
  </si>
  <si>
    <t>Lagerstroemia Indica Rosea, Plant ht.1.0-1.5Mtr, Spacing 6M c/c</t>
  </si>
  <si>
    <t>Wodyetia Bifurcata, Plant ht 1.0-1.5 Mtr, Spacing 6M c/c</t>
  </si>
  <si>
    <t>Artocarpus Integrifolia, Plant ht. 1.0-1.5 Mtr, Spacing 6M c/c</t>
  </si>
  <si>
    <t>Tabebuia Rosea, Plant ht.  1.0 -1.5 Mtr, Spacing 6M c/c</t>
  </si>
  <si>
    <t>Mimusops Elengi, Plant ht.1.0-1.5 Mtr, Spacing 6M c/c</t>
  </si>
  <si>
    <t>Acalypha Wilkensiana Tahiti(Twisted) Plant ht 0.3-0.4Mtr, Spacing- 0.3Mtr</t>
  </si>
  <si>
    <t>Tecoma Gaudichaudi, Plant ht.0.45 -0.75Mtr, Spacing 1-1.2Mtr</t>
  </si>
  <si>
    <t>Hymenocallis Littoralis, Plant ht.0.3-0.4 Mtr, Spacing- 0.3-04Mt</t>
  </si>
  <si>
    <t>Murraya Exotica, Plant ht 0.3-0.4Mtr, Spacing - 0.30Mtr</t>
  </si>
  <si>
    <t>Asystasia Coromandal (G.C.), Plant ht 0.3-0.4Mtr, Spacing - 0.30Mtr</t>
  </si>
  <si>
    <t>Philodendron Bipinnatifidum, Plant ht 0.3-0.4Mtr, Spacing - 0.30Mtr</t>
  </si>
  <si>
    <t xml:space="preserve">Planting Tree and Shrubs  at site as per drawing, Irrigation after planting , replacement of dead plants and maintenance for six months 
</t>
  </si>
  <si>
    <t>Shrubs ( Spacing ranges fron 0.3 Mtr to 1.2Mtr as per drawing)</t>
  </si>
  <si>
    <t>Pit digging in ordinary soil with pit size (0.6m x0.6m x0.6m) including removal and stacking of serviceable materials,  making up digged area by filling with earth mixed vermicompost, application of pesticdes,  levelling, dressing  and watering</t>
  </si>
  <si>
    <t>Contract No:   WBPHIDCL/ACE/NIQ-26(e)/2018-2019 (1st call)</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</si>
</sst>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2"/>
      <color indexed="16"/>
      <name val="Arial"/>
      <family val="2"/>
    </font>
    <font>
      <sz val="11"/>
      <color indexed="31"/>
      <name val="Arial"/>
      <family val="2"/>
    </font>
    <font>
      <sz val="11"/>
      <color indexed="23"/>
      <name val="Calibri"/>
      <family val="2"/>
    </font>
    <font>
      <b/>
      <sz val="14"/>
      <color indexed="17"/>
      <name val="Arial"/>
      <family val="2"/>
    </font>
    <font>
      <b/>
      <sz val="11"/>
      <color indexed="16"/>
      <name val="Arial"/>
      <family val="2"/>
    </font>
    <font>
      <b/>
      <u val="single"/>
      <sz val="12"/>
      <color indexed="8"/>
      <name val="Times New Roman"/>
      <family val="1"/>
    </font>
    <font>
      <sz val="10"/>
      <color indexed="8"/>
      <name val="Courier New"/>
      <family val="3"/>
    </font>
    <font>
      <sz val="10"/>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2"/>
      <color rgb="FF800000"/>
      <name val="Arial"/>
      <family val="2"/>
    </font>
    <font>
      <sz val="11"/>
      <color theme="4" tint="0.7999799847602844"/>
      <name val="Arial"/>
      <family val="2"/>
    </font>
    <font>
      <sz val="11"/>
      <color theme="0" tint="-0.4999699890613556"/>
      <name val="Calibri"/>
      <family val="2"/>
    </font>
    <font>
      <b/>
      <sz val="14"/>
      <color rgb="FF007A37"/>
      <name val="Arial"/>
      <family val="2"/>
    </font>
    <font>
      <b/>
      <sz val="11"/>
      <color rgb="FF800000"/>
      <name val="Arial"/>
      <family val="2"/>
    </font>
    <font>
      <b/>
      <u val="single"/>
      <sz val="12"/>
      <color theme="1"/>
      <name val="Times New Roman"/>
      <family val="1"/>
    </font>
    <font>
      <sz val="10"/>
      <color rgb="FF000000"/>
      <name val="Courier New"/>
      <family val="3"/>
    </font>
    <font>
      <sz val="10"/>
      <color theme="1"/>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top style="thin"/>
      <bottom style="thin"/>
    </border>
    <border>
      <left style="thin"/>
      <right style="medium"/>
      <top style="thin"/>
      <bottom>
        <color indexed="63"/>
      </bottom>
    </border>
    <border>
      <left/>
      <right style="thin"/>
      <top style="thin"/>
      <bottom style="thin"/>
    </border>
    <border>
      <left style="thin"/>
      <right/>
      <top>
        <color indexed="63"/>
      </top>
      <bottom style="thin"/>
    </border>
    <border>
      <left>
        <color indexed="63"/>
      </left>
      <right>
        <color indexed="63"/>
      </right>
      <top>
        <color indexed="63"/>
      </top>
      <bottom style="thin"/>
    </border>
    <border>
      <left style="thin"/>
      <right/>
      <top>
        <color indexed="63"/>
      </top>
      <bottom/>
    </border>
    <border>
      <left>
        <color indexed="63"/>
      </left>
      <right style="thin"/>
      <top style="thin"/>
      <bottom>
        <color indexed="63"/>
      </bottom>
    </border>
    <border>
      <left style="thin"/>
      <right style="thin">
        <color indexed="8"/>
      </right>
      <top style="thin">
        <color indexed="8"/>
      </top>
      <bottom style="thin">
        <color indexed="8"/>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0">
    <xf numFmtId="0" fontId="0" fillId="0" borderId="0" xfId="0" applyFont="1" applyAlignment="1">
      <alignment/>
    </xf>
    <xf numFmtId="0" fontId="3" fillId="0" borderId="0" xfId="58" applyNumberFormat="1" applyFont="1" applyFill="1" applyBorder="1" applyAlignment="1">
      <alignment vertical="center"/>
      <protection/>
    </xf>
    <xf numFmtId="0" fontId="61" fillId="0" borderId="0" xfId="58" applyNumberFormat="1" applyFont="1" applyFill="1" applyBorder="1" applyAlignment="1" applyProtection="1">
      <alignment vertical="center"/>
      <protection locked="0"/>
    </xf>
    <xf numFmtId="0" fontId="61" fillId="0" borderId="0" xfId="58" applyNumberFormat="1" applyFont="1" applyFill="1" applyBorder="1" applyAlignment="1">
      <alignment vertical="center"/>
      <protection/>
    </xf>
    <xf numFmtId="0" fontId="62" fillId="0" borderId="0" xfId="59" applyNumberFormat="1" applyFont="1" applyFill="1" applyBorder="1" applyAlignment="1" applyProtection="1">
      <alignment horizontal="center"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3" fillId="0" borderId="0" xfId="58" applyNumberFormat="1" applyFont="1" applyFill="1" applyBorder="1" applyAlignment="1">
      <alignment horizontal="left"/>
      <protection/>
    </xf>
    <xf numFmtId="0" fontId="2" fillId="0" borderId="10" xfId="59" applyNumberFormat="1" applyFont="1" applyFill="1" applyBorder="1" applyAlignment="1" applyProtection="1">
      <alignment horizontal="left" vertical="top" wrapText="1"/>
      <protection/>
    </xf>
    <xf numFmtId="0" fontId="3" fillId="0" borderId="0" xfId="58" applyNumberFormat="1" applyFont="1" applyFill="1" applyAlignment="1" applyProtection="1">
      <alignment vertical="center"/>
      <protection locked="0"/>
    </xf>
    <xf numFmtId="0" fontId="61"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1" fillId="0" borderId="0" xfId="58" applyNumberFormat="1" applyFont="1" applyFill="1" applyAlignment="1">
      <alignment vertical="center"/>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lignment/>
      <protection/>
    </xf>
    <xf numFmtId="0" fontId="61" fillId="0" borderId="0" xfId="58" applyNumberFormat="1" applyFont="1" applyFill="1">
      <alignment/>
      <protection/>
    </xf>
    <xf numFmtId="0" fontId="2" fillId="0" borderId="12" xfId="59" applyNumberFormat="1" applyFont="1" applyFill="1" applyBorder="1" applyAlignment="1">
      <alignment horizontal="center" vertical="top" wrapText="1"/>
      <protection/>
    </xf>
    <xf numFmtId="0" fontId="64" fillId="0" borderId="11" xfId="59" applyNumberFormat="1" applyFont="1" applyFill="1" applyBorder="1" applyAlignment="1">
      <alignment vertical="top" wrapText="1"/>
      <protection/>
    </xf>
    <xf numFmtId="0" fontId="2" fillId="0" borderId="13" xfId="58" applyNumberFormat="1" applyFont="1" applyFill="1" applyBorder="1" applyAlignment="1">
      <alignment horizontal="center" vertical="top" wrapText="1"/>
      <protection/>
    </xf>
    <xf numFmtId="0" fontId="3" fillId="0" borderId="13" xfId="59" applyNumberFormat="1" applyFont="1" applyFill="1" applyBorder="1" applyAlignment="1">
      <alignment horizontal="center" vertical="top"/>
      <protection/>
    </xf>
    <xf numFmtId="0" fontId="3" fillId="0" borderId="13" xfId="59" applyNumberFormat="1" applyFont="1" applyFill="1" applyBorder="1" applyAlignment="1">
      <alignment vertical="top"/>
      <protection/>
    </xf>
    <xf numFmtId="0" fontId="3" fillId="0" borderId="13" xfId="58" applyNumberFormat="1" applyFont="1" applyFill="1" applyBorder="1" applyAlignment="1">
      <alignment horizontal="left" vertical="top"/>
      <protection/>
    </xf>
    <xf numFmtId="0" fontId="2" fillId="0" borderId="13" xfId="58" applyNumberFormat="1" applyFont="1" applyFill="1" applyBorder="1" applyAlignment="1" applyProtection="1">
      <alignment horizontal="right" vertical="top"/>
      <protection/>
    </xf>
    <xf numFmtId="0" fontId="3" fillId="0" borderId="13" xfId="58" applyNumberFormat="1" applyFont="1" applyFill="1" applyBorder="1" applyAlignment="1">
      <alignment vertical="top"/>
      <protection/>
    </xf>
    <xf numFmtId="0" fontId="2" fillId="0" borderId="13" xfId="58" applyNumberFormat="1" applyFont="1" applyFill="1" applyBorder="1" applyAlignment="1" applyProtection="1">
      <alignment horizontal="left" vertical="top"/>
      <protection locked="0"/>
    </xf>
    <xf numFmtId="0" fontId="3" fillId="0" borderId="13" xfId="58" applyNumberFormat="1" applyFont="1" applyFill="1" applyBorder="1" applyAlignment="1" applyProtection="1">
      <alignment vertical="top"/>
      <protection/>
    </xf>
    <xf numFmtId="0" fontId="2" fillId="0" borderId="14" xfId="58" applyNumberFormat="1" applyFont="1" applyFill="1" applyBorder="1" applyAlignment="1" applyProtection="1">
      <alignment horizontal="right" vertical="top"/>
      <protection locked="0"/>
    </xf>
    <xf numFmtId="0" fontId="2" fillId="0" borderId="15" xfId="58" applyNumberFormat="1" applyFont="1" applyFill="1" applyBorder="1" applyAlignment="1" applyProtection="1">
      <alignment horizontal="center" vertical="top" wrapText="1"/>
      <protection/>
    </xf>
    <xf numFmtId="0" fontId="2" fillId="0" borderId="15" xfId="58" applyNumberFormat="1" applyFont="1" applyFill="1" applyBorder="1" applyAlignment="1">
      <alignment horizontal="center" vertical="top" wrapText="1"/>
      <protection/>
    </xf>
    <xf numFmtId="0" fontId="2" fillId="0" borderId="16" xfId="59" applyNumberFormat="1" applyFont="1" applyFill="1" applyBorder="1" applyAlignment="1">
      <alignment horizontal="right" vertical="top"/>
      <protection/>
    </xf>
    <xf numFmtId="0" fontId="3" fillId="0" borderId="0" xfId="58" applyNumberFormat="1" applyFont="1" applyFill="1" applyAlignment="1">
      <alignment vertical="top"/>
      <protection/>
    </xf>
    <xf numFmtId="0" fontId="61" fillId="0" borderId="0" xfId="58" applyNumberFormat="1" applyFont="1" applyFill="1" applyAlignment="1">
      <alignment vertical="top"/>
      <protection/>
    </xf>
    <xf numFmtId="0" fontId="2" fillId="0" borderId="13" xfId="58" applyNumberFormat="1" applyFont="1" applyFill="1" applyBorder="1" applyAlignment="1" applyProtection="1">
      <alignment horizontal="right" vertical="top"/>
      <protection locked="0"/>
    </xf>
    <xf numFmtId="172" fontId="2" fillId="0" borderId="13" xfId="58" applyNumberFormat="1" applyFont="1" applyFill="1" applyBorder="1" applyAlignment="1" applyProtection="1">
      <alignment horizontal="right" vertical="top"/>
      <protection locked="0"/>
    </xf>
    <xf numFmtId="172" fontId="2" fillId="0" borderId="11" xfId="58" applyNumberFormat="1" applyFont="1" applyFill="1" applyBorder="1" applyAlignment="1" applyProtection="1">
      <alignment horizontal="center" vertical="top" wrapText="1"/>
      <protection/>
    </xf>
    <xf numFmtId="172" fontId="2" fillId="0" borderId="11" xfId="58" applyNumberFormat="1" applyFont="1" applyFill="1" applyBorder="1" applyAlignment="1">
      <alignment horizontal="center" vertical="top" wrapText="1"/>
      <protection/>
    </xf>
    <xf numFmtId="172" fontId="2" fillId="0" borderId="13" xfId="58" applyNumberFormat="1" applyFont="1" applyFill="1" applyBorder="1" applyAlignment="1">
      <alignment horizontal="center" vertical="top" wrapText="1"/>
      <protection/>
    </xf>
    <xf numFmtId="0" fontId="2" fillId="0" borderId="13" xfId="59" applyNumberFormat="1" applyFont="1" applyFill="1" applyBorder="1" applyAlignment="1">
      <alignment horizontal="left" vertical="top"/>
      <protection/>
    </xf>
    <xf numFmtId="0" fontId="2" fillId="0" borderId="10" xfId="59" applyNumberFormat="1" applyFont="1" applyFill="1" applyBorder="1" applyAlignment="1">
      <alignment horizontal="left" vertical="top"/>
      <protection/>
    </xf>
    <xf numFmtId="172" fontId="3" fillId="0" borderId="0" xfId="58" applyNumberFormat="1" applyFont="1" applyFill="1" applyAlignment="1">
      <alignment vertical="top"/>
      <protection/>
    </xf>
    <xf numFmtId="0" fontId="2" fillId="0" borderId="17" xfId="59" applyNumberFormat="1" applyFont="1" applyFill="1" applyBorder="1" applyAlignment="1">
      <alignment horizontal="left" vertical="top"/>
      <protection/>
    </xf>
    <xf numFmtId="0" fontId="14" fillId="0" borderId="11" xfId="59" applyNumberFormat="1" applyFont="1" applyFill="1" applyBorder="1" applyAlignment="1" applyProtection="1">
      <alignment vertical="center" wrapText="1"/>
      <protection locked="0"/>
    </xf>
    <xf numFmtId="0" fontId="65" fillId="33" borderId="11" xfId="59" applyNumberFormat="1" applyFont="1" applyFill="1" applyBorder="1" applyAlignment="1" applyProtection="1">
      <alignment vertical="center" wrapText="1"/>
      <protection locked="0"/>
    </xf>
    <xf numFmtId="0" fontId="66" fillId="0" borderId="11" xfId="59" applyNumberFormat="1" applyFont="1" applyFill="1" applyBorder="1" applyAlignment="1">
      <alignment vertical="top"/>
      <protection/>
    </xf>
    <xf numFmtId="0" fontId="3" fillId="0" borderId="11" xfId="58"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5"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3" fillId="0" borderId="0" xfId="58" applyNumberFormat="1" applyFont="1" applyFill="1" applyAlignment="1" applyProtection="1">
      <alignment vertical="top"/>
      <protection/>
    </xf>
    <xf numFmtId="0" fontId="61" fillId="0" borderId="0" xfId="58" applyNumberFormat="1" applyFont="1" applyFill="1" applyAlignment="1" applyProtection="1">
      <alignment vertical="top"/>
      <protection/>
    </xf>
    <xf numFmtId="0" fontId="0" fillId="0" borderId="0" xfId="58" applyNumberFormat="1" applyFill="1">
      <alignment/>
      <protection/>
    </xf>
    <xf numFmtId="0" fontId="11" fillId="0" borderId="0" xfId="59" applyNumberFormat="1" applyFill="1">
      <alignment/>
      <protection/>
    </xf>
    <xf numFmtId="0" fontId="67" fillId="0" borderId="0" xfId="58" applyNumberFormat="1" applyFont="1" applyFill="1">
      <alignment/>
      <protection/>
    </xf>
    <xf numFmtId="172" fontId="68" fillId="0" borderId="18" xfId="59" applyNumberFormat="1" applyFont="1" applyFill="1" applyBorder="1" applyAlignment="1">
      <alignment horizontal="right" vertical="top"/>
      <protection/>
    </xf>
    <xf numFmtId="10" fontId="69" fillId="33" borderId="11" xfId="65" applyNumberFormat="1" applyFont="1" applyFill="1" applyBorder="1" applyAlignment="1">
      <alignment horizontal="center" vertical="center"/>
    </xf>
    <xf numFmtId="0" fontId="62" fillId="0" borderId="0" xfId="60" applyNumberFormat="1" applyFont="1" applyFill="1" applyBorder="1" applyAlignment="1" applyProtection="1">
      <alignment horizontal="center" vertical="center"/>
      <protection/>
    </xf>
    <xf numFmtId="2" fontId="2" fillId="0" borderId="16" xfId="59" applyNumberFormat="1" applyFont="1" applyFill="1" applyBorder="1" applyAlignment="1">
      <alignment horizontal="right" vertical="top"/>
      <protection/>
    </xf>
    <xf numFmtId="2" fontId="6" fillId="0" borderId="13" xfId="59" applyNumberFormat="1" applyFont="1" applyFill="1" applyBorder="1" applyAlignment="1">
      <alignment vertical="top"/>
      <protection/>
    </xf>
    <xf numFmtId="2" fontId="2" fillId="33" borderId="13" xfId="58" applyNumberFormat="1" applyFont="1" applyFill="1" applyBorder="1" applyAlignment="1" applyProtection="1">
      <alignment horizontal="right" vertical="top"/>
      <protection locked="0"/>
    </xf>
    <xf numFmtId="0" fontId="2" fillId="0" borderId="10" xfId="58" applyNumberFormat="1" applyFont="1" applyFill="1" applyBorder="1" applyAlignment="1" applyProtection="1">
      <alignment horizontal="left" vertical="top"/>
      <protection locked="0"/>
    </xf>
    <xf numFmtId="172" fontId="2" fillId="0" borderId="19" xfId="58" applyNumberFormat="1" applyFont="1" applyFill="1" applyBorder="1" applyAlignment="1" applyProtection="1">
      <alignment horizontal="right" vertical="top"/>
      <protection locked="0"/>
    </xf>
    <xf numFmtId="2" fontId="3" fillId="0" borderId="13" xfId="59" applyNumberFormat="1" applyFont="1" applyFill="1" applyBorder="1" applyAlignment="1">
      <alignment horizontal="center" vertical="center"/>
      <protection/>
    </xf>
    <xf numFmtId="0" fontId="2" fillId="0" borderId="20" xfId="59" applyNumberFormat="1" applyFont="1" applyFill="1" applyBorder="1" applyAlignment="1">
      <alignment horizontal="lef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70" fillId="0" borderId="13" xfId="0" applyFont="1" applyFill="1" applyBorder="1" applyAlignment="1">
      <alignment horizontal="left" vertical="top" wrapText="1"/>
    </xf>
    <xf numFmtId="0" fontId="3" fillId="0" borderId="13" xfId="58" applyNumberFormat="1" applyFont="1" applyFill="1" applyBorder="1" applyAlignment="1">
      <alignment horizontal="left" vertical="center" readingOrder="1"/>
      <protection/>
    </xf>
    <xf numFmtId="0" fontId="2" fillId="0" borderId="11" xfId="58" applyNumberFormat="1" applyFont="1" applyFill="1" applyBorder="1" applyAlignment="1">
      <alignment horizontal="center" vertical="center" wrapText="1"/>
      <protection/>
    </xf>
    <xf numFmtId="0" fontId="2" fillId="0" borderId="13" xfId="58" applyNumberFormat="1" applyFont="1" applyFill="1" applyBorder="1" applyAlignment="1">
      <alignment horizontal="center" vertical="center" wrapText="1"/>
      <protection/>
    </xf>
    <xf numFmtId="0" fontId="71" fillId="0" borderId="13" xfId="59" applyNumberFormat="1" applyFont="1" applyFill="1" applyBorder="1" applyAlignment="1">
      <alignment horizontal="left" vertical="center" wrapText="1"/>
      <protection/>
    </xf>
    <xf numFmtId="0" fontId="3" fillId="0" borderId="22" xfId="59" applyNumberFormat="1" applyFont="1" applyFill="1" applyBorder="1" applyAlignment="1">
      <alignment vertical="center"/>
      <protection/>
    </xf>
    <xf numFmtId="0" fontId="66" fillId="0" borderId="12" xfId="58" applyNumberFormat="1" applyFont="1" applyFill="1" applyBorder="1" applyAlignment="1" applyProtection="1">
      <alignment vertical="center"/>
      <protection/>
    </xf>
    <xf numFmtId="0" fontId="0" fillId="0" borderId="0" xfId="58" applyNumberFormat="1" applyFill="1" applyAlignment="1">
      <alignment vertical="center"/>
      <protection/>
    </xf>
    <xf numFmtId="0" fontId="64" fillId="0" borderId="11" xfId="59" applyNumberFormat="1" applyFont="1" applyFill="1" applyBorder="1" applyAlignment="1">
      <alignment vertical="center" wrapText="1"/>
      <protection/>
    </xf>
    <xf numFmtId="172" fontId="2" fillId="0" borderId="16" xfId="59" applyNumberFormat="1" applyFont="1" applyFill="1" applyBorder="1" applyAlignment="1">
      <alignment horizontal="right" vertical="center"/>
      <protection/>
    </xf>
    <xf numFmtId="0" fontId="3" fillId="0" borderId="13" xfId="59" applyNumberFormat="1" applyFont="1" applyFill="1" applyBorder="1" applyAlignment="1">
      <alignment vertical="center" wrapText="1"/>
      <protection/>
    </xf>
    <xf numFmtId="2" fontId="2" fillId="0" borderId="16" xfId="59" applyNumberFormat="1" applyFont="1" applyFill="1" applyBorder="1" applyAlignment="1">
      <alignment horizontal="right" vertical="center"/>
      <protection/>
    </xf>
    <xf numFmtId="2" fontId="6" fillId="0" borderId="13" xfId="59" applyNumberFormat="1" applyFont="1" applyFill="1" applyBorder="1" applyAlignment="1">
      <alignment vertical="center"/>
      <protection/>
    </xf>
    <xf numFmtId="172" fontId="6" fillId="0" borderId="23" xfId="59" applyNumberFormat="1" applyFont="1" applyFill="1" applyBorder="1" applyAlignment="1">
      <alignment horizontal="right" vertical="center"/>
      <protection/>
    </xf>
    <xf numFmtId="2" fontId="11" fillId="0" borderId="13" xfId="0" applyNumberFormat="1" applyFont="1" applyFill="1" applyBorder="1" applyAlignment="1">
      <alignment horizontal="center" vertical="center"/>
    </xf>
    <xf numFmtId="0" fontId="11" fillId="0" borderId="13" xfId="57" applyFont="1" applyFill="1" applyBorder="1" applyAlignment="1">
      <alignment horizontal="center" vertical="center" wrapText="1"/>
      <protection/>
    </xf>
    <xf numFmtId="2" fontId="11" fillId="0" borderId="13" xfId="57" applyNumberFormat="1" applyFont="1" applyFill="1" applyBorder="1" applyAlignment="1">
      <alignment horizontal="center" vertical="center"/>
      <protection/>
    </xf>
    <xf numFmtId="1" fontId="11" fillId="0" borderId="13" xfId="0" applyNumberFormat="1" applyFont="1" applyFill="1" applyBorder="1" applyAlignment="1">
      <alignment horizontal="center" vertical="center"/>
    </xf>
    <xf numFmtId="0" fontId="72" fillId="0" borderId="13" xfId="0" applyFont="1" applyFill="1" applyBorder="1" applyAlignment="1">
      <alignment horizontal="center" vertical="center" wrapText="1"/>
    </xf>
    <xf numFmtId="0" fontId="15" fillId="0" borderId="24" xfId="0" applyFont="1" applyFill="1" applyBorder="1" applyAlignment="1">
      <alignment horizontal="left" vertical="top" wrapText="1"/>
    </xf>
    <xf numFmtId="0" fontId="11" fillId="0" borderId="24" xfId="0" applyFont="1" applyFill="1" applyBorder="1" applyAlignment="1">
      <alignment horizontal="left" vertical="top" wrapText="1"/>
    </xf>
    <xf numFmtId="0" fontId="2" fillId="0" borderId="10" xfId="58" applyNumberFormat="1" applyFont="1" applyFill="1" applyBorder="1" applyAlignment="1">
      <alignment horizontal="center" vertical="center" wrapText="1"/>
      <protection/>
    </xf>
    <xf numFmtId="0" fontId="2" fillId="0" borderId="17" xfId="58" applyNumberFormat="1" applyFont="1" applyFill="1" applyBorder="1" applyAlignment="1">
      <alignment horizontal="center" vertical="center" wrapText="1"/>
      <protection/>
    </xf>
    <xf numFmtId="0" fontId="2" fillId="0" borderId="19" xfId="58" applyNumberFormat="1" applyFont="1" applyFill="1" applyBorder="1" applyAlignment="1">
      <alignment horizontal="center" vertical="center" wrapText="1"/>
      <protection/>
    </xf>
    <xf numFmtId="0" fontId="6" fillId="0" borderId="10"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3"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3" fillId="0" borderId="21" xfId="58" applyNumberFormat="1" applyFont="1" applyFill="1" applyBorder="1" applyAlignment="1" applyProtection="1">
      <alignment horizontal="center" wrapText="1"/>
      <protection locked="0"/>
    </xf>
    <xf numFmtId="0" fontId="2" fillId="33" borderId="10" xfId="59" applyNumberFormat="1" applyFont="1" applyFill="1" applyBorder="1" applyAlignment="1" applyProtection="1">
      <alignment horizontal="left" vertical="top"/>
      <protection locked="0"/>
    </xf>
    <xf numFmtId="0" fontId="2" fillId="0" borderId="17"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2" xfId="58"/>
    <cellStyle name="Normal 3" xfId="59"/>
    <cellStyle name="Normal 4" xfId="60"/>
    <cellStyle name="Normal 6"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47625</xdr:rowOff>
    </xdr:from>
    <xdr:to>
      <xdr:col>1</xdr:col>
      <xdr:colOff>2409825</xdr:colOff>
      <xdr:row>0</xdr:row>
      <xdr:rowOff>47625</xdr:rowOff>
    </xdr:to>
    <xdr:grpSp>
      <xdr:nvGrpSpPr>
        <xdr:cNvPr id="1" name="Group 1"/>
        <xdr:cNvGrpSpPr>
          <a:grpSpLocks noChangeAspect="1"/>
        </xdr:cNvGrpSpPr>
      </xdr:nvGrpSpPr>
      <xdr:grpSpPr>
        <a:xfrm>
          <a:off x="95250" y="47625"/>
          <a:ext cx="3009900" cy="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57"/>
  <sheetViews>
    <sheetView showGridLines="0" zoomScale="90" zoomScaleNormal="90" zoomScalePageLayoutView="0" workbookViewId="0" topLeftCell="A8">
      <selection activeCell="A7" sqref="A7:BC7"/>
    </sheetView>
  </sheetViews>
  <sheetFormatPr defaultColWidth="9.140625" defaultRowHeight="15"/>
  <cols>
    <col min="1" max="1" width="10.421875" style="50" customWidth="1"/>
    <col min="2" max="2" width="36.7109375" style="50" customWidth="1"/>
    <col min="3" max="3" width="4.57421875" style="73" hidden="1" customWidth="1"/>
    <col min="4" max="4" width="12.28125" style="50" bestFit="1" customWidth="1"/>
    <col min="5" max="5" width="11.28125" style="50" customWidth="1"/>
    <col min="6" max="6" width="0.13671875" style="50" customWidth="1"/>
    <col min="7" max="7" width="14.140625" style="50" hidden="1" customWidth="1"/>
    <col min="8" max="9" width="12.140625" style="50" hidden="1" customWidth="1"/>
    <col min="10" max="10" width="9.00390625" style="50" hidden="1" customWidth="1"/>
    <col min="11" max="11" width="19.57421875" style="50" hidden="1" customWidth="1"/>
    <col min="12" max="12" width="14.28125" style="50" hidden="1" customWidth="1"/>
    <col min="13" max="13" width="18.8515625" style="50" customWidth="1"/>
    <col min="14" max="14" width="15.28125" style="51" hidden="1" customWidth="1"/>
    <col min="15" max="15" width="14.281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0.2890625" style="50" hidden="1" customWidth="1"/>
    <col min="53" max="53" width="0.13671875" style="50" customWidth="1"/>
    <col min="54" max="54" width="16.421875" style="73" customWidth="1"/>
    <col min="55" max="55" width="42.00390625" style="73" customWidth="1"/>
    <col min="56" max="238" width="9.140625" style="50" customWidth="1"/>
    <col min="239" max="243" width="9.140625" style="52" customWidth="1"/>
    <col min="244" max="16384" width="9.140625" style="50" customWidth="1"/>
  </cols>
  <sheetData>
    <row r="1" spans="1:243" s="1" customFormat="1" ht="25.5" customHeight="1">
      <c r="A1" s="93" t="str">
        <f>B2&amp;" BoQ"</f>
        <v>Item Rate BoQ</v>
      </c>
      <c r="B1" s="93"/>
      <c r="C1" s="93"/>
      <c r="D1" s="93"/>
      <c r="E1" s="93"/>
      <c r="F1" s="93"/>
      <c r="G1" s="93"/>
      <c r="H1" s="93"/>
      <c r="I1" s="93"/>
      <c r="J1" s="93"/>
      <c r="K1" s="93"/>
      <c r="L1" s="93"/>
      <c r="O1" s="2"/>
      <c r="P1" s="2"/>
      <c r="Q1" s="3"/>
      <c r="IE1" s="3"/>
      <c r="IF1" s="3"/>
      <c r="IG1" s="3"/>
      <c r="IH1" s="3"/>
      <c r="II1" s="3"/>
    </row>
    <row r="2" spans="1:17" s="1" customFormat="1" ht="25.5" customHeight="1" hidden="1">
      <c r="A2" s="4" t="s">
        <v>4</v>
      </c>
      <c r="B2" s="4" t="s">
        <v>5</v>
      </c>
      <c r="C2" s="55" t="s">
        <v>6</v>
      </c>
      <c r="D2" s="55"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94" t="s">
        <v>69</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7"/>
      <c r="IF4" s="7"/>
      <c r="IG4" s="7"/>
      <c r="IH4" s="7"/>
      <c r="II4" s="7"/>
    </row>
    <row r="5" spans="1:243" s="6" customFormat="1" ht="30.75" customHeight="1">
      <c r="A5" s="94" t="s">
        <v>108</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7"/>
      <c r="IF5" s="7"/>
      <c r="IG5" s="7"/>
      <c r="IH5" s="7"/>
      <c r="II5" s="7"/>
    </row>
    <row r="6" spans="1:243" s="6" customFormat="1" ht="30.75" customHeight="1">
      <c r="A6" s="94" t="s">
        <v>141</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IE6" s="7"/>
      <c r="IF6" s="7"/>
      <c r="IG6" s="7"/>
      <c r="IH6" s="7"/>
      <c r="II6" s="7"/>
    </row>
    <row r="7" spans="1:243" s="6" customFormat="1" ht="29.25" customHeight="1" hidden="1">
      <c r="A7" s="95" t="s">
        <v>11</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7"/>
      <c r="IF7" s="7"/>
      <c r="IG7" s="7"/>
      <c r="IH7" s="7"/>
      <c r="II7" s="7"/>
    </row>
    <row r="8" spans="1:243" s="9" customFormat="1" ht="38.25" customHeight="1">
      <c r="A8" s="8" t="s">
        <v>12</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10"/>
      <c r="IF8" s="10"/>
      <c r="IG8" s="10"/>
      <c r="IH8" s="10"/>
      <c r="II8" s="10"/>
    </row>
    <row r="9" spans="1:243" s="11" customFormat="1" ht="61.5" customHeight="1">
      <c r="A9" s="87" t="s">
        <v>13</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9"/>
      <c r="IE9" s="12"/>
      <c r="IF9" s="12"/>
      <c r="IG9" s="12"/>
      <c r="IH9" s="12"/>
      <c r="II9" s="12"/>
    </row>
    <row r="10" spans="1:243" s="14" customFormat="1" ht="18.75" customHeight="1">
      <c r="A10" s="13" t="s">
        <v>14</v>
      </c>
      <c r="B10" s="13" t="s">
        <v>15</v>
      </c>
      <c r="C10" s="68" t="s">
        <v>15</v>
      </c>
      <c r="D10" s="13" t="s">
        <v>14</v>
      </c>
      <c r="E10" s="13" t="s">
        <v>15</v>
      </c>
      <c r="F10" s="13" t="s">
        <v>16</v>
      </c>
      <c r="G10" s="13" t="s">
        <v>16</v>
      </c>
      <c r="H10" s="13" t="s">
        <v>17</v>
      </c>
      <c r="I10" s="13" t="s">
        <v>15</v>
      </c>
      <c r="J10" s="13" t="s">
        <v>14</v>
      </c>
      <c r="K10" s="13" t="s">
        <v>18</v>
      </c>
      <c r="L10" s="13" t="s">
        <v>15</v>
      </c>
      <c r="M10" s="13" t="s">
        <v>14</v>
      </c>
      <c r="N10" s="13" t="s">
        <v>16</v>
      </c>
      <c r="O10" s="13" t="s">
        <v>16</v>
      </c>
      <c r="P10" s="13" t="s">
        <v>16</v>
      </c>
      <c r="Q10" s="13" t="s">
        <v>16</v>
      </c>
      <c r="R10" s="13" t="s">
        <v>17</v>
      </c>
      <c r="S10" s="13" t="s">
        <v>17</v>
      </c>
      <c r="T10" s="13" t="s">
        <v>16</v>
      </c>
      <c r="U10" s="13" t="s">
        <v>16</v>
      </c>
      <c r="V10" s="13" t="s">
        <v>16</v>
      </c>
      <c r="W10" s="13" t="s">
        <v>16</v>
      </c>
      <c r="X10" s="13" t="s">
        <v>17</v>
      </c>
      <c r="Y10" s="13" t="s">
        <v>17</v>
      </c>
      <c r="Z10" s="13" t="s">
        <v>16</v>
      </c>
      <c r="AA10" s="13" t="s">
        <v>16</v>
      </c>
      <c r="AB10" s="13" t="s">
        <v>16</v>
      </c>
      <c r="AC10" s="13" t="s">
        <v>16</v>
      </c>
      <c r="AD10" s="13" t="s">
        <v>17</v>
      </c>
      <c r="AE10" s="13" t="s">
        <v>17</v>
      </c>
      <c r="AF10" s="13" t="s">
        <v>16</v>
      </c>
      <c r="AG10" s="13" t="s">
        <v>16</v>
      </c>
      <c r="AH10" s="13" t="s">
        <v>16</v>
      </c>
      <c r="AI10" s="13" t="s">
        <v>16</v>
      </c>
      <c r="AJ10" s="13" t="s">
        <v>17</v>
      </c>
      <c r="AK10" s="13" t="s">
        <v>17</v>
      </c>
      <c r="AL10" s="13" t="s">
        <v>16</v>
      </c>
      <c r="AM10" s="13" t="s">
        <v>16</v>
      </c>
      <c r="AN10" s="13" t="s">
        <v>16</v>
      </c>
      <c r="AO10" s="13" t="s">
        <v>16</v>
      </c>
      <c r="AP10" s="13" t="s">
        <v>17</v>
      </c>
      <c r="AQ10" s="13" t="s">
        <v>17</v>
      </c>
      <c r="AR10" s="13" t="s">
        <v>16</v>
      </c>
      <c r="AS10" s="13" t="s">
        <v>16</v>
      </c>
      <c r="AT10" s="13" t="s">
        <v>14</v>
      </c>
      <c r="AU10" s="13" t="s">
        <v>14</v>
      </c>
      <c r="AV10" s="13" t="s">
        <v>17</v>
      </c>
      <c r="AW10" s="13" t="s">
        <v>17</v>
      </c>
      <c r="AX10" s="13" t="s">
        <v>14</v>
      </c>
      <c r="AY10" s="13" t="s">
        <v>14</v>
      </c>
      <c r="AZ10" s="13" t="s">
        <v>19</v>
      </c>
      <c r="BA10" s="13" t="s">
        <v>14</v>
      </c>
      <c r="BB10" s="68" t="s">
        <v>14</v>
      </c>
      <c r="BC10" s="68" t="s">
        <v>15</v>
      </c>
      <c r="IE10" s="15"/>
      <c r="IF10" s="15"/>
      <c r="IG10" s="15"/>
      <c r="IH10" s="15"/>
      <c r="II10" s="15"/>
    </row>
    <row r="11" spans="1:243" s="14" customFormat="1" ht="89.25" customHeight="1">
      <c r="A11" s="13" t="s">
        <v>0</v>
      </c>
      <c r="B11" s="13" t="s">
        <v>20</v>
      </c>
      <c r="C11" s="68" t="s">
        <v>1</v>
      </c>
      <c r="D11" s="13" t="s">
        <v>21</v>
      </c>
      <c r="E11" s="13" t="s">
        <v>22</v>
      </c>
      <c r="F11" s="13" t="s">
        <v>2</v>
      </c>
      <c r="G11" s="13"/>
      <c r="H11" s="13"/>
      <c r="I11" s="13" t="s">
        <v>23</v>
      </c>
      <c r="J11" s="13" t="s">
        <v>24</v>
      </c>
      <c r="K11" s="13" t="s">
        <v>25</v>
      </c>
      <c r="L11" s="13" t="s">
        <v>26</v>
      </c>
      <c r="M11" s="16" t="s">
        <v>105</v>
      </c>
      <c r="N11" s="13" t="s">
        <v>27</v>
      </c>
      <c r="O11" s="13" t="s">
        <v>28</v>
      </c>
      <c r="P11" s="13" t="s">
        <v>29</v>
      </c>
      <c r="Q11" s="13" t="s">
        <v>30</v>
      </c>
      <c r="R11" s="13"/>
      <c r="S11" s="13"/>
      <c r="T11" s="13" t="s">
        <v>31</v>
      </c>
      <c r="U11" s="13" t="s">
        <v>32</v>
      </c>
      <c r="V11" s="13" t="s">
        <v>33</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34</v>
      </c>
      <c r="BB11" s="74" t="s">
        <v>35</v>
      </c>
      <c r="BC11" s="74" t="s">
        <v>36</v>
      </c>
      <c r="IE11" s="15"/>
      <c r="IF11" s="15"/>
      <c r="IG11" s="15"/>
      <c r="IH11" s="15"/>
      <c r="II11" s="15"/>
    </row>
    <row r="12" spans="1:243" s="14" customFormat="1" ht="15">
      <c r="A12" s="18">
        <v>1</v>
      </c>
      <c r="B12" s="18">
        <v>2</v>
      </c>
      <c r="C12" s="69">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69">
        <v>54</v>
      </c>
      <c r="BC12" s="69">
        <v>55</v>
      </c>
      <c r="IE12" s="15"/>
      <c r="IF12" s="15"/>
      <c r="IG12" s="15"/>
      <c r="IH12" s="15"/>
      <c r="II12" s="15"/>
    </row>
    <row r="13" spans="1:243" s="30" customFormat="1" ht="39" customHeight="1">
      <c r="A13" s="19">
        <v>1</v>
      </c>
      <c r="B13" s="85" t="s">
        <v>104</v>
      </c>
      <c r="C13" s="70" t="s">
        <v>37</v>
      </c>
      <c r="D13" s="80"/>
      <c r="E13" s="67"/>
      <c r="F13" s="20"/>
      <c r="G13" s="22"/>
      <c r="H13" s="22"/>
      <c r="I13" s="20"/>
      <c r="J13" s="23"/>
      <c r="K13" s="24"/>
      <c r="L13" s="24"/>
      <c r="M13" s="25"/>
      <c r="N13" s="26"/>
      <c r="O13" s="26"/>
      <c r="P13" s="27"/>
      <c r="Q13" s="26"/>
      <c r="R13" s="26"/>
      <c r="S13" s="2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9"/>
      <c r="BB13" s="75"/>
      <c r="BC13" s="76"/>
      <c r="IE13" s="31">
        <v>1</v>
      </c>
      <c r="IF13" s="31" t="s">
        <v>38</v>
      </c>
      <c r="IG13" s="31" t="s">
        <v>39</v>
      </c>
      <c r="IH13" s="31">
        <v>10</v>
      </c>
      <c r="II13" s="31" t="s">
        <v>40</v>
      </c>
    </row>
    <row r="14" spans="1:243" s="30" customFormat="1" ht="58.5" customHeight="1">
      <c r="A14" s="19">
        <v>2</v>
      </c>
      <c r="B14" s="86" t="s">
        <v>109</v>
      </c>
      <c r="C14" s="70" t="s">
        <v>41</v>
      </c>
      <c r="D14" s="80"/>
      <c r="E14" s="67"/>
      <c r="F14" s="20"/>
      <c r="G14" s="22"/>
      <c r="H14" s="22"/>
      <c r="I14" s="20"/>
      <c r="J14" s="23"/>
      <c r="K14" s="24"/>
      <c r="L14" s="24"/>
      <c r="M14" s="25"/>
      <c r="N14" s="26"/>
      <c r="O14" s="26"/>
      <c r="P14" s="27"/>
      <c r="Q14" s="26"/>
      <c r="R14" s="26"/>
      <c r="S14" s="2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29"/>
      <c r="BB14" s="75"/>
      <c r="BC14" s="76"/>
      <c r="IE14" s="31">
        <v>1.01</v>
      </c>
      <c r="IF14" s="31" t="s">
        <v>44</v>
      </c>
      <c r="IG14" s="31" t="s">
        <v>39</v>
      </c>
      <c r="IH14" s="31">
        <v>123.223</v>
      </c>
      <c r="II14" s="31" t="s">
        <v>42</v>
      </c>
    </row>
    <row r="15" spans="1:243" s="30" customFormat="1" ht="49.5" customHeight="1">
      <c r="A15" s="19">
        <v>3</v>
      </c>
      <c r="B15" s="86" t="s">
        <v>110</v>
      </c>
      <c r="C15" s="70" t="s">
        <v>45</v>
      </c>
      <c r="D15" s="84">
        <v>26</v>
      </c>
      <c r="E15" s="81" t="s">
        <v>70</v>
      </c>
      <c r="F15" s="61">
        <v>1</v>
      </c>
      <c r="G15" s="32"/>
      <c r="H15" s="22"/>
      <c r="I15" s="20" t="s">
        <v>43</v>
      </c>
      <c r="J15" s="23">
        <f aca="true" t="shared" si="0" ref="J15:J20">IF(I15="Less(-)",-1,1)</f>
        <v>1</v>
      </c>
      <c r="K15" s="24" t="s">
        <v>58</v>
      </c>
      <c r="L15" s="24" t="s">
        <v>8</v>
      </c>
      <c r="M15" s="58"/>
      <c r="N15" s="33"/>
      <c r="O15" s="33"/>
      <c r="P15" s="34"/>
      <c r="Q15" s="33"/>
      <c r="R15" s="33"/>
      <c r="S15" s="35"/>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56">
        <f aca="true" t="shared" si="1" ref="BA15:BA20">total_amount_ba($B$2,$D$2,D15,F15,J15,K15,M15)</f>
        <v>0</v>
      </c>
      <c r="BB15" s="77">
        <f aca="true" t="shared" si="2" ref="BB15:BB20">BA15+SUM(N15:AZ15)</f>
        <v>0</v>
      </c>
      <c r="BC15" s="76" t="str">
        <f aca="true" t="shared" si="3" ref="BC15:BC20">SpellNumber(L15,BB15)</f>
        <v>INR Zero Only</v>
      </c>
      <c r="IE15" s="31">
        <v>1.01</v>
      </c>
      <c r="IF15" s="31" t="s">
        <v>44</v>
      </c>
      <c r="IG15" s="31" t="s">
        <v>39</v>
      </c>
      <c r="IH15" s="31">
        <v>123.223</v>
      </c>
      <c r="II15" s="31" t="s">
        <v>42</v>
      </c>
    </row>
    <row r="16" spans="1:243" s="30" customFormat="1" ht="49.5" customHeight="1">
      <c r="A16" s="19">
        <v>4</v>
      </c>
      <c r="B16" s="86" t="s">
        <v>111</v>
      </c>
      <c r="C16" s="70" t="s">
        <v>48</v>
      </c>
      <c r="D16" s="84">
        <v>12</v>
      </c>
      <c r="E16" s="81" t="s">
        <v>70</v>
      </c>
      <c r="F16" s="61">
        <v>1</v>
      </c>
      <c r="G16" s="32"/>
      <c r="H16" s="22"/>
      <c r="I16" s="20" t="s">
        <v>43</v>
      </c>
      <c r="J16" s="23">
        <f t="shared" si="0"/>
        <v>1</v>
      </c>
      <c r="K16" s="24" t="s">
        <v>58</v>
      </c>
      <c r="L16" s="24" t="s">
        <v>8</v>
      </c>
      <c r="M16" s="58"/>
      <c r="N16" s="33"/>
      <c r="O16" s="33"/>
      <c r="P16" s="34"/>
      <c r="Q16" s="33"/>
      <c r="R16" s="33"/>
      <c r="S16" s="35"/>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56">
        <f t="shared" si="1"/>
        <v>0</v>
      </c>
      <c r="BB16" s="77">
        <f t="shared" si="2"/>
        <v>0</v>
      </c>
      <c r="BC16" s="76" t="str">
        <f t="shared" si="3"/>
        <v>INR Zero Only</v>
      </c>
      <c r="IE16" s="31">
        <v>1.02</v>
      </c>
      <c r="IF16" s="31" t="s">
        <v>46</v>
      </c>
      <c r="IG16" s="31" t="s">
        <v>47</v>
      </c>
      <c r="IH16" s="31">
        <v>213</v>
      </c>
      <c r="II16" s="31" t="s">
        <v>42</v>
      </c>
    </row>
    <row r="17" spans="1:243" s="30" customFormat="1" ht="55.5" customHeight="1">
      <c r="A17" s="19">
        <v>5</v>
      </c>
      <c r="B17" s="86" t="s">
        <v>112</v>
      </c>
      <c r="C17" s="70" t="s">
        <v>50</v>
      </c>
      <c r="D17" s="84">
        <v>34</v>
      </c>
      <c r="E17" s="81" t="s">
        <v>70</v>
      </c>
      <c r="F17" s="61">
        <v>1</v>
      </c>
      <c r="G17" s="32"/>
      <c r="H17" s="22"/>
      <c r="I17" s="20" t="s">
        <v>43</v>
      </c>
      <c r="J17" s="23">
        <f t="shared" si="0"/>
        <v>1</v>
      </c>
      <c r="K17" s="24" t="s">
        <v>58</v>
      </c>
      <c r="L17" s="24" t="s">
        <v>8</v>
      </c>
      <c r="M17" s="58"/>
      <c r="N17" s="33"/>
      <c r="O17" s="33"/>
      <c r="P17" s="34"/>
      <c r="Q17" s="33"/>
      <c r="R17" s="33"/>
      <c r="S17" s="35"/>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56">
        <f t="shared" si="1"/>
        <v>0</v>
      </c>
      <c r="BB17" s="77">
        <f t="shared" si="2"/>
        <v>0</v>
      </c>
      <c r="BC17" s="76" t="str">
        <f t="shared" si="3"/>
        <v>INR Zero Only</v>
      </c>
      <c r="IE17" s="31">
        <v>2</v>
      </c>
      <c r="IF17" s="31" t="s">
        <v>38</v>
      </c>
      <c r="IG17" s="31" t="s">
        <v>49</v>
      </c>
      <c r="IH17" s="31">
        <v>10</v>
      </c>
      <c r="II17" s="31" t="s">
        <v>42</v>
      </c>
    </row>
    <row r="18" spans="1:243" s="30" customFormat="1" ht="48.75" customHeight="1">
      <c r="A18" s="19">
        <v>6</v>
      </c>
      <c r="B18" s="86" t="s">
        <v>113</v>
      </c>
      <c r="C18" s="70" t="s">
        <v>53</v>
      </c>
      <c r="D18" s="84">
        <v>44</v>
      </c>
      <c r="E18" s="81" t="s">
        <v>70</v>
      </c>
      <c r="F18" s="61">
        <v>1</v>
      </c>
      <c r="G18" s="32"/>
      <c r="H18" s="22"/>
      <c r="I18" s="20" t="s">
        <v>43</v>
      </c>
      <c r="J18" s="23">
        <f t="shared" si="0"/>
        <v>1</v>
      </c>
      <c r="K18" s="24" t="s">
        <v>58</v>
      </c>
      <c r="L18" s="24" t="s">
        <v>8</v>
      </c>
      <c r="M18" s="58"/>
      <c r="N18" s="33"/>
      <c r="O18" s="33"/>
      <c r="P18" s="34"/>
      <c r="Q18" s="33"/>
      <c r="R18" s="33"/>
      <c r="S18" s="35"/>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56">
        <f t="shared" si="1"/>
        <v>0</v>
      </c>
      <c r="BB18" s="77">
        <f t="shared" si="2"/>
        <v>0</v>
      </c>
      <c r="BC18" s="76" t="str">
        <f t="shared" si="3"/>
        <v>INR Zero Only</v>
      </c>
      <c r="IE18" s="31">
        <v>3</v>
      </c>
      <c r="IF18" s="31" t="s">
        <v>51</v>
      </c>
      <c r="IG18" s="31" t="s">
        <v>52</v>
      </c>
      <c r="IH18" s="31">
        <v>10</v>
      </c>
      <c r="II18" s="31" t="s">
        <v>42</v>
      </c>
    </row>
    <row r="19" spans="1:243" s="30" customFormat="1" ht="37.5" customHeight="1">
      <c r="A19" s="19">
        <v>7</v>
      </c>
      <c r="B19" s="86" t="s">
        <v>114</v>
      </c>
      <c r="C19" s="70" t="s">
        <v>54</v>
      </c>
      <c r="D19" s="84">
        <v>68</v>
      </c>
      <c r="E19" s="81" t="s">
        <v>70</v>
      </c>
      <c r="F19" s="61">
        <v>1</v>
      </c>
      <c r="G19" s="32"/>
      <c r="H19" s="22"/>
      <c r="I19" s="20" t="s">
        <v>43</v>
      </c>
      <c r="J19" s="23">
        <f t="shared" si="0"/>
        <v>1</v>
      </c>
      <c r="K19" s="24" t="s">
        <v>58</v>
      </c>
      <c r="L19" s="24" t="s">
        <v>8</v>
      </c>
      <c r="M19" s="58"/>
      <c r="N19" s="33"/>
      <c r="O19" s="33"/>
      <c r="P19" s="34"/>
      <c r="Q19" s="33"/>
      <c r="R19" s="33"/>
      <c r="S19" s="35"/>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56">
        <f t="shared" si="1"/>
        <v>0</v>
      </c>
      <c r="BB19" s="77">
        <f t="shared" si="2"/>
        <v>0</v>
      </c>
      <c r="BC19" s="76" t="str">
        <f t="shared" si="3"/>
        <v>INR Zero Only</v>
      </c>
      <c r="IE19" s="31"/>
      <c r="IF19" s="31"/>
      <c r="IG19" s="31"/>
      <c r="IH19" s="31"/>
      <c r="II19" s="31"/>
    </row>
    <row r="20" spans="1:243" s="30" customFormat="1" ht="39.75" customHeight="1">
      <c r="A20" s="19">
        <v>8</v>
      </c>
      <c r="B20" s="86" t="s">
        <v>115</v>
      </c>
      <c r="C20" s="70" t="s">
        <v>62</v>
      </c>
      <c r="D20" s="84">
        <v>18</v>
      </c>
      <c r="E20" s="81" t="s">
        <v>70</v>
      </c>
      <c r="F20" s="61">
        <v>1</v>
      </c>
      <c r="G20" s="32"/>
      <c r="H20" s="22"/>
      <c r="I20" s="20" t="s">
        <v>43</v>
      </c>
      <c r="J20" s="23">
        <f t="shared" si="0"/>
        <v>1</v>
      </c>
      <c r="K20" s="24" t="s">
        <v>58</v>
      </c>
      <c r="L20" s="59" t="s">
        <v>8</v>
      </c>
      <c r="M20" s="58"/>
      <c r="N20" s="60"/>
      <c r="O20" s="33"/>
      <c r="P20" s="34"/>
      <c r="Q20" s="33"/>
      <c r="R20" s="33"/>
      <c r="S20" s="35"/>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56">
        <f t="shared" si="1"/>
        <v>0</v>
      </c>
      <c r="BB20" s="77">
        <f t="shared" si="2"/>
        <v>0</v>
      </c>
      <c r="BC20" s="76" t="str">
        <f t="shared" si="3"/>
        <v>INR Zero Only</v>
      </c>
      <c r="IE20" s="31"/>
      <c r="IF20" s="31"/>
      <c r="IG20" s="31"/>
      <c r="IH20" s="31"/>
      <c r="II20" s="31"/>
    </row>
    <row r="21" spans="1:243" s="30" customFormat="1" ht="41.25" customHeight="1">
      <c r="A21" s="19">
        <v>9</v>
      </c>
      <c r="B21" s="86" t="s">
        <v>116</v>
      </c>
      <c r="C21" s="70" t="s">
        <v>63</v>
      </c>
      <c r="D21" s="84">
        <v>81</v>
      </c>
      <c r="E21" s="81" t="s">
        <v>70</v>
      </c>
      <c r="F21" s="61">
        <v>1</v>
      </c>
      <c r="G21" s="32"/>
      <c r="H21" s="22"/>
      <c r="I21" s="20" t="s">
        <v>43</v>
      </c>
      <c r="J21" s="23">
        <f aca="true" t="shared" si="4" ref="J21:J52">IF(I21="Less(-)",-1,1)</f>
        <v>1</v>
      </c>
      <c r="K21" s="24" t="s">
        <v>58</v>
      </c>
      <c r="L21" s="59" t="s">
        <v>8</v>
      </c>
      <c r="M21" s="58"/>
      <c r="N21" s="60"/>
      <c r="O21" s="33"/>
      <c r="P21" s="34"/>
      <c r="Q21" s="33"/>
      <c r="R21" s="33"/>
      <c r="S21" s="35"/>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56">
        <f aca="true" t="shared" si="5" ref="BA21:BA26">total_amount_ba($B$2,$D$2,D21,F21,J21,K21,M21)</f>
        <v>0</v>
      </c>
      <c r="BB21" s="77">
        <f aca="true" t="shared" si="6" ref="BB21:BB26">BA21+SUM(N21:AZ21)</f>
        <v>0</v>
      </c>
      <c r="BC21" s="76" t="str">
        <f aca="true" t="shared" si="7" ref="BC21:BC26">SpellNumber(L21,BB21)</f>
        <v>INR Zero Only</v>
      </c>
      <c r="IE21" s="31"/>
      <c r="IF21" s="31"/>
      <c r="IG21" s="31"/>
      <c r="IH21" s="31"/>
      <c r="II21" s="31"/>
    </row>
    <row r="22" spans="1:243" s="30" customFormat="1" ht="53.25" customHeight="1">
      <c r="A22" s="19">
        <v>10</v>
      </c>
      <c r="B22" s="86" t="s">
        <v>117</v>
      </c>
      <c r="C22" s="70" t="s">
        <v>64</v>
      </c>
      <c r="D22" s="84">
        <v>53</v>
      </c>
      <c r="E22" s="81" t="s">
        <v>70</v>
      </c>
      <c r="F22" s="61">
        <v>1</v>
      </c>
      <c r="G22" s="32"/>
      <c r="H22" s="22"/>
      <c r="I22" s="20" t="s">
        <v>43</v>
      </c>
      <c r="J22" s="23">
        <f t="shared" si="4"/>
        <v>1</v>
      </c>
      <c r="K22" s="24" t="s">
        <v>58</v>
      </c>
      <c r="L22" s="59" t="s">
        <v>8</v>
      </c>
      <c r="M22" s="58"/>
      <c r="N22" s="60"/>
      <c r="O22" s="33"/>
      <c r="P22" s="34"/>
      <c r="Q22" s="33"/>
      <c r="R22" s="33"/>
      <c r="S22" s="35"/>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56">
        <f t="shared" si="5"/>
        <v>0</v>
      </c>
      <c r="BB22" s="77">
        <f t="shared" si="6"/>
        <v>0</v>
      </c>
      <c r="BC22" s="76" t="str">
        <f t="shared" si="7"/>
        <v>INR Zero Only</v>
      </c>
      <c r="IE22" s="31"/>
      <c r="IF22" s="31"/>
      <c r="IG22" s="31"/>
      <c r="IH22" s="31"/>
      <c r="II22" s="31"/>
    </row>
    <row r="23" spans="1:243" s="30" customFormat="1" ht="45" customHeight="1">
      <c r="A23" s="19">
        <v>11</v>
      </c>
      <c r="B23" s="86" t="s">
        <v>118</v>
      </c>
      <c r="C23" s="70" t="s">
        <v>65</v>
      </c>
      <c r="D23" s="84">
        <v>36</v>
      </c>
      <c r="E23" s="81" t="s">
        <v>70</v>
      </c>
      <c r="F23" s="61">
        <v>1</v>
      </c>
      <c r="G23" s="32"/>
      <c r="H23" s="22"/>
      <c r="I23" s="20" t="s">
        <v>43</v>
      </c>
      <c r="J23" s="23">
        <f t="shared" si="4"/>
        <v>1</v>
      </c>
      <c r="K23" s="24" t="s">
        <v>58</v>
      </c>
      <c r="L23" s="59" t="s">
        <v>8</v>
      </c>
      <c r="M23" s="58"/>
      <c r="N23" s="60"/>
      <c r="O23" s="33"/>
      <c r="P23" s="34"/>
      <c r="Q23" s="33"/>
      <c r="R23" s="33"/>
      <c r="S23" s="35"/>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56">
        <f t="shared" si="5"/>
        <v>0</v>
      </c>
      <c r="BB23" s="77">
        <f t="shared" si="6"/>
        <v>0</v>
      </c>
      <c r="BC23" s="76" t="str">
        <f t="shared" si="7"/>
        <v>INR Zero Only</v>
      </c>
      <c r="IE23" s="31"/>
      <c r="IF23" s="31"/>
      <c r="IG23" s="31"/>
      <c r="IH23" s="31"/>
      <c r="II23" s="31"/>
    </row>
    <row r="24" spans="1:243" s="30" customFormat="1" ht="45" customHeight="1">
      <c r="A24" s="19">
        <v>12</v>
      </c>
      <c r="B24" s="86" t="s">
        <v>119</v>
      </c>
      <c r="C24" s="70" t="s">
        <v>66</v>
      </c>
      <c r="D24" s="84">
        <v>58</v>
      </c>
      <c r="E24" s="81" t="s">
        <v>70</v>
      </c>
      <c r="F24" s="61">
        <v>1</v>
      </c>
      <c r="G24" s="32"/>
      <c r="H24" s="22"/>
      <c r="I24" s="20" t="s">
        <v>43</v>
      </c>
      <c r="J24" s="23">
        <f t="shared" si="4"/>
        <v>1</v>
      </c>
      <c r="K24" s="24" t="s">
        <v>58</v>
      </c>
      <c r="L24" s="59" t="s">
        <v>8</v>
      </c>
      <c r="M24" s="58"/>
      <c r="N24" s="60"/>
      <c r="O24" s="33"/>
      <c r="P24" s="34"/>
      <c r="Q24" s="33"/>
      <c r="R24" s="33"/>
      <c r="S24" s="35"/>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56">
        <f t="shared" si="5"/>
        <v>0</v>
      </c>
      <c r="BB24" s="77">
        <f t="shared" si="6"/>
        <v>0</v>
      </c>
      <c r="BC24" s="76" t="str">
        <f t="shared" si="7"/>
        <v>INR Zero Only</v>
      </c>
      <c r="IE24" s="31"/>
      <c r="IF24" s="31"/>
      <c r="IG24" s="31"/>
      <c r="IH24" s="31"/>
      <c r="II24" s="31"/>
    </row>
    <row r="25" spans="1:243" s="30" customFormat="1" ht="36.75" customHeight="1">
      <c r="A25" s="19">
        <v>13</v>
      </c>
      <c r="B25" s="86" t="s">
        <v>120</v>
      </c>
      <c r="C25" s="70" t="s">
        <v>67</v>
      </c>
      <c r="D25" s="84">
        <v>11</v>
      </c>
      <c r="E25" s="81" t="s">
        <v>70</v>
      </c>
      <c r="F25" s="61">
        <v>1</v>
      </c>
      <c r="G25" s="32"/>
      <c r="H25" s="22"/>
      <c r="I25" s="20" t="s">
        <v>43</v>
      </c>
      <c r="J25" s="23">
        <f t="shared" si="4"/>
        <v>1</v>
      </c>
      <c r="K25" s="24" t="s">
        <v>58</v>
      </c>
      <c r="L25" s="59" t="s">
        <v>8</v>
      </c>
      <c r="M25" s="58"/>
      <c r="N25" s="60"/>
      <c r="O25" s="33"/>
      <c r="P25" s="34"/>
      <c r="Q25" s="33"/>
      <c r="R25" s="33"/>
      <c r="S25" s="35"/>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56">
        <f t="shared" si="5"/>
        <v>0</v>
      </c>
      <c r="BB25" s="77">
        <f t="shared" si="6"/>
        <v>0</v>
      </c>
      <c r="BC25" s="76" t="str">
        <f t="shared" si="7"/>
        <v>INR Zero Only</v>
      </c>
      <c r="IE25" s="31"/>
      <c r="IF25" s="31"/>
      <c r="IG25" s="31"/>
      <c r="IH25" s="31"/>
      <c r="II25" s="31"/>
    </row>
    <row r="26" spans="1:243" s="30" customFormat="1" ht="30.75" customHeight="1">
      <c r="A26" s="19">
        <v>14</v>
      </c>
      <c r="B26" s="86" t="s">
        <v>121</v>
      </c>
      <c r="C26" s="70" t="s">
        <v>68</v>
      </c>
      <c r="D26" s="84">
        <v>26</v>
      </c>
      <c r="E26" s="81" t="s">
        <v>70</v>
      </c>
      <c r="F26" s="61">
        <v>1</v>
      </c>
      <c r="G26" s="32"/>
      <c r="H26" s="22"/>
      <c r="I26" s="20" t="s">
        <v>43</v>
      </c>
      <c r="J26" s="23">
        <f t="shared" si="4"/>
        <v>1</v>
      </c>
      <c r="K26" s="24" t="s">
        <v>58</v>
      </c>
      <c r="L26" s="59" t="s">
        <v>8</v>
      </c>
      <c r="M26" s="58"/>
      <c r="N26" s="60"/>
      <c r="O26" s="33"/>
      <c r="P26" s="34"/>
      <c r="Q26" s="33"/>
      <c r="R26" s="33"/>
      <c r="S26" s="35"/>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56">
        <f t="shared" si="5"/>
        <v>0</v>
      </c>
      <c r="BB26" s="77">
        <f t="shared" si="6"/>
        <v>0</v>
      </c>
      <c r="BC26" s="76" t="str">
        <f t="shared" si="7"/>
        <v>INR Zero Only</v>
      </c>
      <c r="IE26" s="31"/>
      <c r="IF26" s="31"/>
      <c r="IG26" s="31"/>
      <c r="IH26" s="31"/>
      <c r="II26" s="31"/>
    </row>
    <row r="27" spans="1:243" s="30" customFormat="1" ht="74.25" customHeight="1">
      <c r="A27" s="19">
        <v>15</v>
      </c>
      <c r="B27" s="86" t="s">
        <v>122</v>
      </c>
      <c r="C27" s="70" t="s">
        <v>73</v>
      </c>
      <c r="D27" s="84">
        <v>9</v>
      </c>
      <c r="E27" s="81" t="s">
        <v>70</v>
      </c>
      <c r="F27" s="61">
        <v>1</v>
      </c>
      <c r="G27" s="32"/>
      <c r="H27" s="22"/>
      <c r="I27" s="20" t="s">
        <v>43</v>
      </c>
      <c r="J27" s="23">
        <f t="shared" si="4"/>
        <v>1</v>
      </c>
      <c r="K27" s="24" t="s">
        <v>58</v>
      </c>
      <c r="L27" s="59" t="s">
        <v>8</v>
      </c>
      <c r="M27" s="58"/>
      <c r="N27" s="60"/>
      <c r="O27" s="33"/>
      <c r="P27" s="34"/>
      <c r="Q27" s="33"/>
      <c r="R27" s="33"/>
      <c r="S27" s="35"/>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56">
        <f aca="true" t="shared" si="8" ref="BA27:BA36">total_amount_ba($B$2,$D$2,D27,F27,J27,K27,M27)</f>
        <v>0</v>
      </c>
      <c r="BB27" s="77">
        <f aca="true" t="shared" si="9" ref="BB27:BB36">BA27+SUM(N27:AZ27)</f>
        <v>0</v>
      </c>
      <c r="BC27" s="76" t="str">
        <f aca="true" t="shared" si="10" ref="BC27:BC36">SpellNumber(L27,BB27)</f>
        <v>INR Zero Only</v>
      </c>
      <c r="IE27" s="31"/>
      <c r="IF27" s="31"/>
      <c r="IG27" s="31"/>
      <c r="IH27" s="31"/>
      <c r="II27" s="31"/>
    </row>
    <row r="28" spans="1:243" s="30" customFormat="1" ht="39" customHeight="1">
      <c r="A28" s="19">
        <v>16</v>
      </c>
      <c r="B28" s="86" t="s">
        <v>123</v>
      </c>
      <c r="C28" s="70" t="s">
        <v>74</v>
      </c>
      <c r="D28" s="84">
        <v>18</v>
      </c>
      <c r="E28" s="81" t="s">
        <v>70</v>
      </c>
      <c r="F28" s="61">
        <v>1</v>
      </c>
      <c r="G28" s="32"/>
      <c r="H28" s="22"/>
      <c r="I28" s="20" t="s">
        <v>43</v>
      </c>
      <c r="J28" s="23">
        <f t="shared" si="4"/>
        <v>1</v>
      </c>
      <c r="K28" s="24" t="s">
        <v>58</v>
      </c>
      <c r="L28" s="59" t="s">
        <v>8</v>
      </c>
      <c r="M28" s="58"/>
      <c r="N28" s="60"/>
      <c r="O28" s="33"/>
      <c r="P28" s="34"/>
      <c r="Q28" s="33"/>
      <c r="R28" s="33"/>
      <c r="S28" s="35"/>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56">
        <f t="shared" si="8"/>
        <v>0</v>
      </c>
      <c r="BB28" s="77">
        <f t="shared" si="9"/>
        <v>0</v>
      </c>
      <c r="BC28" s="76" t="str">
        <f t="shared" si="10"/>
        <v>INR Zero Only</v>
      </c>
      <c r="IE28" s="31"/>
      <c r="IF28" s="31"/>
      <c r="IG28" s="31"/>
      <c r="IH28" s="31"/>
      <c r="II28" s="31"/>
    </row>
    <row r="29" spans="1:243" s="30" customFormat="1" ht="51.75" customHeight="1">
      <c r="A29" s="19">
        <v>17</v>
      </c>
      <c r="B29" s="86" t="s">
        <v>124</v>
      </c>
      <c r="C29" s="70" t="s">
        <v>75</v>
      </c>
      <c r="D29" s="84">
        <v>9</v>
      </c>
      <c r="E29" s="81" t="s">
        <v>70</v>
      </c>
      <c r="F29" s="61">
        <v>1</v>
      </c>
      <c r="G29" s="32"/>
      <c r="H29" s="22"/>
      <c r="I29" s="20" t="s">
        <v>43</v>
      </c>
      <c r="J29" s="23">
        <f t="shared" si="4"/>
        <v>1</v>
      </c>
      <c r="K29" s="24" t="s">
        <v>58</v>
      </c>
      <c r="L29" s="59" t="s">
        <v>8</v>
      </c>
      <c r="M29" s="58"/>
      <c r="N29" s="60"/>
      <c r="O29" s="33"/>
      <c r="P29" s="34"/>
      <c r="Q29" s="33"/>
      <c r="R29" s="33"/>
      <c r="S29" s="35"/>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56">
        <f t="shared" si="8"/>
        <v>0</v>
      </c>
      <c r="BB29" s="77">
        <f t="shared" si="9"/>
        <v>0</v>
      </c>
      <c r="BC29" s="76" t="str">
        <f t="shared" si="10"/>
        <v>INR Zero Only</v>
      </c>
      <c r="IE29" s="31"/>
      <c r="IF29" s="31"/>
      <c r="IG29" s="31"/>
      <c r="IH29" s="31"/>
      <c r="II29" s="31"/>
    </row>
    <row r="30" spans="1:243" s="30" customFormat="1" ht="54" customHeight="1">
      <c r="A30" s="19">
        <v>18</v>
      </c>
      <c r="B30" s="86" t="s">
        <v>125</v>
      </c>
      <c r="C30" s="70" t="s">
        <v>76</v>
      </c>
      <c r="D30" s="84">
        <v>60</v>
      </c>
      <c r="E30" s="81" t="s">
        <v>70</v>
      </c>
      <c r="F30" s="61">
        <v>1</v>
      </c>
      <c r="G30" s="32"/>
      <c r="H30" s="22"/>
      <c r="I30" s="20" t="s">
        <v>43</v>
      </c>
      <c r="J30" s="23">
        <f t="shared" si="4"/>
        <v>1</v>
      </c>
      <c r="K30" s="24" t="s">
        <v>58</v>
      </c>
      <c r="L30" s="59" t="s">
        <v>8</v>
      </c>
      <c r="M30" s="58"/>
      <c r="N30" s="60"/>
      <c r="O30" s="33"/>
      <c r="P30" s="34"/>
      <c r="Q30" s="33"/>
      <c r="R30" s="33"/>
      <c r="S30" s="35"/>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56">
        <f t="shared" si="8"/>
        <v>0</v>
      </c>
      <c r="BB30" s="77">
        <f t="shared" si="9"/>
        <v>0</v>
      </c>
      <c r="BC30" s="76" t="str">
        <f t="shared" si="10"/>
        <v>INR Zero Only</v>
      </c>
      <c r="IE30" s="31"/>
      <c r="IF30" s="31"/>
      <c r="IG30" s="31"/>
      <c r="IH30" s="31"/>
      <c r="II30" s="31"/>
    </row>
    <row r="31" spans="1:243" s="30" customFormat="1" ht="83.25" customHeight="1">
      <c r="A31" s="19">
        <v>19</v>
      </c>
      <c r="B31" s="86" t="s">
        <v>126</v>
      </c>
      <c r="C31" s="70" t="s">
        <v>77</v>
      </c>
      <c r="D31" s="84">
        <v>4</v>
      </c>
      <c r="E31" s="81" t="s">
        <v>70</v>
      </c>
      <c r="F31" s="61">
        <v>1</v>
      </c>
      <c r="G31" s="32"/>
      <c r="H31" s="22"/>
      <c r="I31" s="20" t="s">
        <v>43</v>
      </c>
      <c r="J31" s="23">
        <f t="shared" si="4"/>
        <v>1</v>
      </c>
      <c r="K31" s="24" t="s">
        <v>58</v>
      </c>
      <c r="L31" s="59" t="s">
        <v>8</v>
      </c>
      <c r="M31" s="58"/>
      <c r="N31" s="60"/>
      <c r="O31" s="33"/>
      <c r="P31" s="34"/>
      <c r="Q31" s="33"/>
      <c r="R31" s="33"/>
      <c r="S31" s="35"/>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56">
        <f t="shared" si="8"/>
        <v>0</v>
      </c>
      <c r="BB31" s="77">
        <f t="shared" si="9"/>
        <v>0</v>
      </c>
      <c r="BC31" s="76" t="str">
        <f t="shared" si="10"/>
        <v>INR Zero Only</v>
      </c>
      <c r="IE31" s="31"/>
      <c r="IF31" s="31"/>
      <c r="IG31" s="31"/>
      <c r="IH31" s="31"/>
      <c r="II31" s="31"/>
    </row>
    <row r="32" spans="1:243" s="30" customFormat="1" ht="66.75" customHeight="1">
      <c r="A32" s="19">
        <v>20</v>
      </c>
      <c r="B32" s="86" t="s">
        <v>127</v>
      </c>
      <c r="C32" s="70" t="s">
        <v>78</v>
      </c>
      <c r="D32" s="84">
        <v>15</v>
      </c>
      <c r="E32" s="81" t="s">
        <v>70</v>
      </c>
      <c r="F32" s="61">
        <v>1</v>
      </c>
      <c r="G32" s="32"/>
      <c r="H32" s="22"/>
      <c r="I32" s="20" t="s">
        <v>43</v>
      </c>
      <c r="J32" s="23">
        <f t="shared" si="4"/>
        <v>1</v>
      </c>
      <c r="K32" s="24" t="s">
        <v>58</v>
      </c>
      <c r="L32" s="59" t="s">
        <v>8</v>
      </c>
      <c r="M32" s="58"/>
      <c r="N32" s="60"/>
      <c r="O32" s="33"/>
      <c r="P32" s="34"/>
      <c r="Q32" s="33"/>
      <c r="R32" s="33"/>
      <c r="S32" s="35"/>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56">
        <f t="shared" si="8"/>
        <v>0</v>
      </c>
      <c r="BB32" s="77">
        <f t="shared" si="9"/>
        <v>0</v>
      </c>
      <c r="BC32" s="76" t="str">
        <f t="shared" si="10"/>
        <v>INR Zero Only</v>
      </c>
      <c r="IE32" s="31"/>
      <c r="IF32" s="31"/>
      <c r="IG32" s="31"/>
      <c r="IH32" s="31"/>
      <c r="II32" s="31"/>
    </row>
    <row r="33" spans="1:243" s="30" customFormat="1" ht="38.25" customHeight="1">
      <c r="A33" s="19">
        <v>21</v>
      </c>
      <c r="B33" s="86" t="s">
        <v>128</v>
      </c>
      <c r="C33" s="70" t="s">
        <v>79</v>
      </c>
      <c r="D33" s="84">
        <v>106</v>
      </c>
      <c r="E33" s="81" t="s">
        <v>70</v>
      </c>
      <c r="F33" s="61">
        <v>1</v>
      </c>
      <c r="G33" s="32"/>
      <c r="H33" s="22"/>
      <c r="I33" s="20" t="s">
        <v>43</v>
      </c>
      <c r="J33" s="23">
        <f t="shared" si="4"/>
        <v>1</v>
      </c>
      <c r="K33" s="24" t="s">
        <v>58</v>
      </c>
      <c r="L33" s="59" t="s">
        <v>8</v>
      </c>
      <c r="M33" s="58"/>
      <c r="N33" s="60"/>
      <c r="O33" s="33"/>
      <c r="P33" s="34"/>
      <c r="Q33" s="33"/>
      <c r="R33" s="33"/>
      <c r="S33" s="35"/>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56">
        <f t="shared" si="8"/>
        <v>0</v>
      </c>
      <c r="BB33" s="77">
        <f t="shared" si="9"/>
        <v>0</v>
      </c>
      <c r="BC33" s="76" t="str">
        <f t="shared" si="10"/>
        <v>INR Zero Only</v>
      </c>
      <c r="IE33" s="31"/>
      <c r="IF33" s="31"/>
      <c r="IG33" s="31"/>
      <c r="IH33" s="31"/>
      <c r="II33" s="31"/>
    </row>
    <row r="34" spans="1:243" s="30" customFormat="1" ht="44.25" customHeight="1">
      <c r="A34" s="19">
        <v>22</v>
      </c>
      <c r="B34" s="86" t="s">
        <v>129</v>
      </c>
      <c r="C34" s="70" t="s">
        <v>80</v>
      </c>
      <c r="D34" s="84">
        <v>9</v>
      </c>
      <c r="E34" s="81" t="s">
        <v>70</v>
      </c>
      <c r="F34" s="61">
        <v>1</v>
      </c>
      <c r="G34" s="32"/>
      <c r="H34" s="22"/>
      <c r="I34" s="20" t="s">
        <v>43</v>
      </c>
      <c r="J34" s="23">
        <f t="shared" si="4"/>
        <v>1</v>
      </c>
      <c r="K34" s="24" t="s">
        <v>58</v>
      </c>
      <c r="L34" s="59" t="s">
        <v>8</v>
      </c>
      <c r="M34" s="58"/>
      <c r="N34" s="60"/>
      <c r="O34" s="33"/>
      <c r="P34" s="34"/>
      <c r="Q34" s="33"/>
      <c r="R34" s="33"/>
      <c r="S34" s="35"/>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56">
        <f t="shared" si="8"/>
        <v>0</v>
      </c>
      <c r="BB34" s="77">
        <f t="shared" si="9"/>
        <v>0</v>
      </c>
      <c r="BC34" s="76" t="str">
        <f t="shared" si="10"/>
        <v>INR Zero Only</v>
      </c>
      <c r="IE34" s="31"/>
      <c r="IF34" s="31"/>
      <c r="IG34" s="31"/>
      <c r="IH34" s="31"/>
      <c r="II34" s="31"/>
    </row>
    <row r="35" spans="1:243" s="30" customFormat="1" ht="33" customHeight="1">
      <c r="A35" s="19">
        <v>23</v>
      </c>
      <c r="B35" s="86" t="s">
        <v>130</v>
      </c>
      <c r="C35" s="70" t="s">
        <v>81</v>
      </c>
      <c r="D35" s="84">
        <v>8</v>
      </c>
      <c r="E35" s="81" t="s">
        <v>70</v>
      </c>
      <c r="F35" s="61">
        <v>1</v>
      </c>
      <c r="G35" s="32"/>
      <c r="H35" s="22"/>
      <c r="I35" s="20" t="s">
        <v>43</v>
      </c>
      <c r="J35" s="23">
        <f t="shared" si="4"/>
        <v>1</v>
      </c>
      <c r="K35" s="24" t="s">
        <v>58</v>
      </c>
      <c r="L35" s="59" t="s">
        <v>8</v>
      </c>
      <c r="M35" s="58"/>
      <c r="N35" s="60"/>
      <c r="O35" s="33"/>
      <c r="P35" s="34"/>
      <c r="Q35" s="33"/>
      <c r="R35" s="33"/>
      <c r="S35" s="35"/>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56">
        <f t="shared" si="8"/>
        <v>0</v>
      </c>
      <c r="BB35" s="77">
        <f t="shared" si="9"/>
        <v>0</v>
      </c>
      <c r="BC35" s="76" t="str">
        <f t="shared" si="10"/>
        <v>INR Zero Only</v>
      </c>
      <c r="IE35" s="31"/>
      <c r="IF35" s="31"/>
      <c r="IG35" s="31"/>
      <c r="IH35" s="31"/>
      <c r="II35" s="31"/>
    </row>
    <row r="36" spans="1:243" s="30" customFormat="1" ht="36" customHeight="1">
      <c r="A36" s="19">
        <v>24</v>
      </c>
      <c r="B36" s="86" t="s">
        <v>131</v>
      </c>
      <c r="C36" s="70" t="s">
        <v>82</v>
      </c>
      <c r="D36" s="84">
        <v>8</v>
      </c>
      <c r="E36" s="81" t="s">
        <v>70</v>
      </c>
      <c r="F36" s="61">
        <v>1</v>
      </c>
      <c r="G36" s="32"/>
      <c r="H36" s="22"/>
      <c r="I36" s="20" t="s">
        <v>43</v>
      </c>
      <c r="J36" s="23">
        <f t="shared" si="4"/>
        <v>1</v>
      </c>
      <c r="K36" s="24" t="s">
        <v>58</v>
      </c>
      <c r="L36" s="59" t="s">
        <v>8</v>
      </c>
      <c r="M36" s="58"/>
      <c r="N36" s="60"/>
      <c r="O36" s="33"/>
      <c r="P36" s="34"/>
      <c r="Q36" s="33"/>
      <c r="R36" s="33"/>
      <c r="S36" s="35"/>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56">
        <f t="shared" si="8"/>
        <v>0</v>
      </c>
      <c r="BB36" s="77">
        <f t="shared" si="9"/>
        <v>0</v>
      </c>
      <c r="BC36" s="76" t="str">
        <f t="shared" si="10"/>
        <v>INR Zero Only</v>
      </c>
      <c r="IE36" s="31"/>
      <c r="IF36" s="31"/>
      <c r="IG36" s="31"/>
      <c r="IH36" s="31"/>
      <c r="II36" s="31"/>
    </row>
    <row r="37" spans="1:243" s="30" customFormat="1" ht="34.5" customHeight="1">
      <c r="A37" s="19">
        <v>25</v>
      </c>
      <c r="B37" s="86" t="s">
        <v>106</v>
      </c>
      <c r="C37" s="70" t="s">
        <v>83</v>
      </c>
      <c r="D37" s="80"/>
      <c r="E37" s="67"/>
      <c r="F37" s="20"/>
      <c r="G37" s="22"/>
      <c r="H37" s="22"/>
      <c r="I37" s="20"/>
      <c r="J37" s="23"/>
      <c r="K37" s="24"/>
      <c r="L37" s="24"/>
      <c r="M37" s="25"/>
      <c r="N37" s="26"/>
      <c r="O37" s="26"/>
      <c r="P37" s="27"/>
      <c r="Q37" s="26"/>
      <c r="R37" s="26"/>
      <c r="S37" s="2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29"/>
      <c r="BB37" s="75"/>
      <c r="BC37" s="76"/>
      <c r="IE37" s="31"/>
      <c r="IF37" s="31"/>
      <c r="IG37" s="31"/>
      <c r="IH37" s="31"/>
      <c r="II37" s="31"/>
    </row>
    <row r="38" spans="1:243" s="30" customFormat="1" ht="33" customHeight="1">
      <c r="A38" s="19">
        <v>26</v>
      </c>
      <c r="B38" s="86" t="s">
        <v>132</v>
      </c>
      <c r="C38" s="70" t="s">
        <v>84</v>
      </c>
      <c r="D38" s="84">
        <v>1025</v>
      </c>
      <c r="E38" s="81" t="s">
        <v>70</v>
      </c>
      <c r="F38" s="61">
        <v>1</v>
      </c>
      <c r="G38" s="32"/>
      <c r="H38" s="22"/>
      <c r="I38" s="20" t="s">
        <v>43</v>
      </c>
      <c r="J38" s="23">
        <f t="shared" si="4"/>
        <v>1</v>
      </c>
      <c r="K38" s="24" t="s">
        <v>58</v>
      </c>
      <c r="L38" s="59" t="s">
        <v>8</v>
      </c>
      <c r="M38" s="58"/>
      <c r="N38" s="60"/>
      <c r="O38" s="33"/>
      <c r="P38" s="34"/>
      <c r="Q38" s="33"/>
      <c r="R38" s="33"/>
      <c r="S38" s="35"/>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56">
        <f aca="true" t="shared" si="11" ref="BA38:BA46">total_amount_ba($B$2,$D$2,D38,F38,J38,K38,M38)</f>
        <v>0</v>
      </c>
      <c r="BB38" s="77">
        <f aca="true" t="shared" si="12" ref="BB38:BB46">BA38+SUM(N38:AZ38)</f>
        <v>0</v>
      </c>
      <c r="BC38" s="76" t="str">
        <f aca="true" t="shared" si="13" ref="BC38:BC46">SpellNumber(L38,BB38)</f>
        <v>INR Zero Only</v>
      </c>
      <c r="IE38" s="31"/>
      <c r="IF38" s="31"/>
      <c r="IG38" s="31"/>
      <c r="IH38" s="31"/>
      <c r="II38" s="31"/>
    </row>
    <row r="39" spans="1:243" s="30" customFormat="1" ht="60" customHeight="1">
      <c r="A39" s="19">
        <v>27</v>
      </c>
      <c r="B39" s="86" t="s">
        <v>133</v>
      </c>
      <c r="C39" s="70" t="s">
        <v>85</v>
      </c>
      <c r="D39" s="84">
        <v>110</v>
      </c>
      <c r="E39" s="81" t="s">
        <v>70</v>
      </c>
      <c r="F39" s="61">
        <v>1</v>
      </c>
      <c r="G39" s="32"/>
      <c r="H39" s="22"/>
      <c r="I39" s="20" t="s">
        <v>43</v>
      </c>
      <c r="J39" s="23">
        <f t="shared" si="4"/>
        <v>1</v>
      </c>
      <c r="K39" s="24" t="s">
        <v>58</v>
      </c>
      <c r="L39" s="59" t="s">
        <v>8</v>
      </c>
      <c r="M39" s="58"/>
      <c r="N39" s="60"/>
      <c r="O39" s="33"/>
      <c r="P39" s="34"/>
      <c r="Q39" s="33"/>
      <c r="R39" s="33"/>
      <c r="S39" s="35"/>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56">
        <f t="shared" si="11"/>
        <v>0</v>
      </c>
      <c r="BB39" s="77">
        <f t="shared" si="12"/>
        <v>0</v>
      </c>
      <c r="BC39" s="76" t="str">
        <f t="shared" si="13"/>
        <v>INR Zero Only</v>
      </c>
      <c r="IE39" s="31"/>
      <c r="IF39" s="31"/>
      <c r="IG39" s="31"/>
      <c r="IH39" s="31"/>
      <c r="II39" s="31"/>
    </row>
    <row r="40" spans="1:243" s="30" customFormat="1" ht="46.5" customHeight="1">
      <c r="A40" s="19">
        <v>28</v>
      </c>
      <c r="B40" s="86" t="s">
        <v>134</v>
      </c>
      <c r="C40" s="70" t="s">
        <v>86</v>
      </c>
      <c r="D40" s="84">
        <v>335</v>
      </c>
      <c r="E40" s="81" t="s">
        <v>70</v>
      </c>
      <c r="F40" s="61">
        <v>1</v>
      </c>
      <c r="G40" s="32"/>
      <c r="H40" s="22"/>
      <c r="I40" s="20" t="s">
        <v>43</v>
      </c>
      <c r="J40" s="23">
        <f t="shared" si="4"/>
        <v>1</v>
      </c>
      <c r="K40" s="24" t="s">
        <v>58</v>
      </c>
      <c r="L40" s="59" t="s">
        <v>8</v>
      </c>
      <c r="M40" s="58"/>
      <c r="N40" s="60"/>
      <c r="O40" s="33"/>
      <c r="P40" s="34"/>
      <c r="Q40" s="33"/>
      <c r="R40" s="33"/>
      <c r="S40" s="35"/>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56">
        <f t="shared" si="11"/>
        <v>0</v>
      </c>
      <c r="BB40" s="77">
        <f t="shared" si="12"/>
        <v>0</v>
      </c>
      <c r="BC40" s="76" t="str">
        <f t="shared" si="13"/>
        <v>INR Zero Only</v>
      </c>
      <c r="IE40" s="31"/>
      <c r="IF40" s="31"/>
      <c r="IG40" s="31"/>
      <c r="IH40" s="31"/>
      <c r="II40" s="31"/>
    </row>
    <row r="41" spans="1:243" s="30" customFormat="1" ht="38.25" customHeight="1">
      <c r="A41" s="19">
        <v>29</v>
      </c>
      <c r="B41" s="86" t="s">
        <v>135</v>
      </c>
      <c r="C41" s="70" t="s">
        <v>87</v>
      </c>
      <c r="D41" s="84">
        <v>1530</v>
      </c>
      <c r="E41" s="81" t="s">
        <v>70</v>
      </c>
      <c r="F41" s="61">
        <v>1</v>
      </c>
      <c r="G41" s="32"/>
      <c r="H41" s="22"/>
      <c r="I41" s="20" t="s">
        <v>43</v>
      </c>
      <c r="J41" s="23">
        <f t="shared" si="4"/>
        <v>1</v>
      </c>
      <c r="K41" s="24" t="s">
        <v>58</v>
      </c>
      <c r="L41" s="59" t="s">
        <v>8</v>
      </c>
      <c r="M41" s="58"/>
      <c r="N41" s="60"/>
      <c r="O41" s="33"/>
      <c r="P41" s="34"/>
      <c r="Q41" s="33"/>
      <c r="R41" s="33"/>
      <c r="S41" s="35"/>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56">
        <f t="shared" si="11"/>
        <v>0</v>
      </c>
      <c r="BB41" s="77">
        <f t="shared" si="12"/>
        <v>0</v>
      </c>
      <c r="BC41" s="76" t="str">
        <f t="shared" si="13"/>
        <v>INR Zero Only</v>
      </c>
      <c r="IE41" s="31"/>
      <c r="IF41" s="31"/>
      <c r="IG41" s="31"/>
      <c r="IH41" s="31"/>
      <c r="II41" s="31"/>
    </row>
    <row r="42" spans="1:243" s="30" customFormat="1" ht="42" customHeight="1">
      <c r="A42" s="19">
        <v>30</v>
      </c>
      <c r="B42" s="86" t="s">
        <v>136</v>
      </c>
      <c r="C42" s="70" t="s">
        <v>88</v>
      </c>
      <c r="D42" s="84">
        <v>390</v>
      </c>
      <c r="E42" s="81" t="s">
        <v>70</v>
      </c>
      <c r="F42" s="61">
        <v>1</v>
      </c>
      <c r="G42" s="32"/>
      <c r="H42" s="22"/>
      <c r="I42" s="20" t="s">
        <v>43</v>
      </c>
      <c r="J42" s="23">
        <f t="shared" si="4"/>
        <v>1</v>
      </c>
      <c r="K42" s="24" t="s">
        <v>58</v>
      </c>
      <c r="L42" s="59" t="s">
        <v>8</v>
      </c>
      <c r="M42" s="58"/>
      <c r="N42" s="60"/>
      <c r="O42" s="33"/>
      <c r="P42" s="34"/>
      <c r="Q42" s="33"/>
      <c r="R42" s="33"/>
      <c r="S42" s="35"/>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56">
        <f t="shared" si="11"/>
        <v>0</v>
      </c>
      <c r="BB42" s="77">
        <f t="shared" si="12"/>
        <v>0</v>
      </c>
      <c r="BC42" s="76" t="str">
        <f t="shared" si="13"/>
        <v>INR Zero Only</v>
      </c>
      <c r="IE42" s="31"/>
      <c r="IF42" s="31"/>
      <c r="IG42" s="31"/>
      <c r="IH42" s="31"/>
      <c r="II42" s="31"/>
    </row>
    <row r="43" spans="1:243" s="30" customFormat="1" ht="33" customHeight="1">
      <c r="A43" s="19">
        <v>31</v>
      </c>
      <c r="B43" s="86" t="s">
        <v>137</v>
      </c>
      <c r="C43" s="70" t="s">
        <v>89</v>
      </c>
      <c r="D43" s="84">
        <v>360</v>
      </c>
      <c r="E43" s="81" t="s">
        <v>70</v>
      </c>
      <c r="F43" s="61">
        <v>1</v>
      </c>
      <c r="G43" s="32"/>
      <c r="H43" s="22"/>
      <c r="I43" s="20" t="s">
        <v>43</v>
      </c>
      <c r="J43" s="23">
        <f t="shared" si="4"/>
        <v>1</v>
      </c>
      <c r="K43" s="24" t="s">
        <v>58</v>
      </c>
      <c r="L43" s="59" t="s">
        <v>8</v>
      </c>
      <c r="M43" s="58"/>
      <c r="N43" s="60"/>
      <c r="O43" s="33"/>
      <c r="P43" s="34"/>
      <c r="Q43" s="33"/>
      <c r="R43" s="33"/>
      <c r="S43" s="35"/>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56">
        <f t="shared" si="11"/>
        <v>0</v>
      </c>
      <c r="BB43" s="77">
        <f t="shared" si="12"/>
        <v>0</v>
      </c>
      <c r="BC43" s="76" t="str">
        <f t="shared" si="13"/>
        <v>INR Zero Only</v>
      </c>
      <c r="IE43" s="31"/>
      <c r="IF43" s="31"/>
      <c r="IG43" s="31"/>
      <c r="IH43" s="31"/>
      <c r="II43" s="31"/>
    </row>
    <row r="44" spans="1:243" s="30" customFormat="1" ht="70.5" customHeight="1">
      <c r="A44" s="19">
        <v>32</v>
      </c>
      <c r="B44" s="86" t="s">
        <v>99</v>
      </c>
      <c r="C44" s="70" t="s">
        <v>90</v>
      </c>
      <c r="D44" s="83">
        <v>30</v>
      </c>
      <c r="E44" s="82" t="s">
        <v>71</v>
      </c>
      <c r="F44" s="61">
        <v>1</v>
      </c>
      <c r="G44" s="32"/>
      <c r="H44" s="22"/>
      <c r="I44" s="20" t="s">
        <v>43</v>
      </c>
      <c r="J44" s="23">
        <f t="shared" si="4"/>
        <v>1</v>
      </c>
      <c r="K44" s="24" t="s">
        <v>58</v>
      </c>
      <c r="L44" s="59" t="s">
        <v>8</v>
      </c>
      <c r="M44" s="58"/>
      <c r="N44" s="60"/>
      <c r="O44" s="33"/>
      <c r="P44" s="34"/>
      <c r="Q44" s="33"/>
      <c r="R44" s="33"/>
      <c r="S44" s="35"/>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56">
        <f t="shared" si="11"/>
        <v>0</v>
      </c>
      <c r="BB44" s="77">
        <f t="shared" si="12"/>
        <v>0</v>
      </c>
      <c r="BC44" s="76" t="str">
        <f t="shared" si="13"/>
        <v>INR Zero Only</v>
      </c>
      <c r="IE44" s="31"/>
      <c r="IF44" s="31"/>
      <c r="IG44" s="31"/>
      <c r="IH44" s="31"/>
      <c r="II44" s="31"/>
    </row>
    <row r="45" spans="1:243" s="30" customFormat="1" ht="32.25" customHeight="1">
      <c r="A45" s="19">
        <v>33</v>
      </c>
      <c r="B45" s="86" t="s">
        <v>100</v>
      </c>
      <c r="C45" s="70" t="s">
        <v>91</v>
      </c>
      <c r="D45" s="83">
        <v>1200</v>
      </c>
      <c r="E45" s="82" t="s">
        <v>72</v>
      </c>
      <c r="F45" s="61">
        <v>1</v>
      </c>
      <c r="G45" s="32"/>
      <c r="H45" s="22"/>
      <c r="I45" s="20" t="s">
        <v>43</v>
      </c>
      <c r="J45" s="23">
        <f t="shared" si="4"/>
        <v>1</v>
      </c>
      <c r="K45" s="24" t="s">
        <v>58</v>
      </c>
      <c r="L45" s="59" t="s">
        <v>8</v>
      </c>
      <c r="M45" s="58"/>
      <c r="N45" s="60"/>
      <c r="O45" s="33"/>
      <c r="P45" s="34"/>
      <c r="Q45" s="33"/>
      <c r="R45" s="33"/>
      <c r="S45" s="35"/>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56">
        <f t="shared" si="11"/>
        <v>0</v>
      </c>
      <c r="BB45" s="77">
        <f t="shared" si="12"/>
        <v>0</v>
      </c>
      <c r="BC45" s="76" t="str">
        <f t="shared" si="13"/>
        <v>INR Zero Only</v>
      </c>
      <c r="IE45" s="31"/>
      <c r="IF45" s="31"/>
      <c r="IG45" s="31"/>
      <c r="IH45" s="31"/>
      <c r="II45" s="31"/>
    </row>
    <row r="46" spans="1:243" s="30" customFormat="1" ht="64.5" customHeight="1">
      <c r="A46" s="19">
        <v>34</v>
      </c>
      <c r="B46" s="86" t="s">
        <v>101</v>
      </c>
      <c r="C46" s="70" t="s">
        <v>92</v>
      </c>
      <c r="D46" s="83">
        <v>713</v>
      </c>
      <c r="E46" s="82" t="s">
        <v>70</v>
      </c>
      <c r="F46" s="61">
        <v>1</v>
      </c>
      <c r="G46" s="32"/>
      <c r="H46" s="22"/>
      <c r="I46" s="20" t="s">
        <v>43</v>
      </c>
      <c r="J46" s="23">
        <f t="shared" si="4"/>
        <v>1</v>
      </c>
      <c r="K46" s="24" t="s">
        <v>58</v>
      </c>
      <c r="L46" s="59" t="s">
        <v>8</v>
      </c>
      <c r="M46" s="58"/>
      <c r="N46" s="60"/>
      <c r="O46" s="33"/>
      <c r="P46" s="34"/>
      <c r="Q46" s="33"/>
      <c r="R46" s="33"/>
      <c r="S46" s="35"/>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56">
        <f t="shared" si="11"/>
        <v>0</v>
      </c>
      <c r="BB46" s="77">
        <f t="shared" si="12"/>
        <v>0</v>
      </c>
      <c r="BC46" s="76" t="str">
        <f t="shared" si="13"/>
        <v>INR Zero Only</v>
      </c>
      <c r="IE46" s="31"/>
      <c r="IF46" s="31"/>
      <c r="IG46" s="31"/>
      <c r="IH46" s="31"/>
      <c r="II46" s="31"/>
    </row>
    <row r="47" spans="1:243" s="30" customFormat="1" ht="31.5" customHeight="1">
      <c r="A47" s="19">
        <v>35</v>
      </c>
      <c r="B47" s="86" t="s">
        <v>107</v>
      </c>
      <c r="C47" s="70" t="s">
        <v>93</v>
      </c>
      <c r="D47" s="80"/>
      <c r="E47" s="67"/>
      <c r="F47" s="20"/>
      <c r="G47" s="22"/>
      <c r="H47" s="22"/>
      <c r="I47" s="20"/>
      <c r="J47" s="23"/>
      <c r="K47" s="24"/>
      <c r="L47" s="24"/>
      <c r="M47" s="25"/>
      <c r="N47" s="26"/>
      <c r="O47" s="26"/>
      <c r="P47" s="27"/>
      <c r="Q47" s="26"/>
      <c r="R47" s="26"/>
      <c r="S47" s="2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29"/>
      <c r="BB47" s="75"/>
      <c r="BC47" s="76"/>
      <c r="IE47" s="31"/>
      <c r="IF47" s="31"/>
      <c r="IG47" s="31"/>
      <c r="IH47" s="31"/>
      <c r="II47" s="31"/>
    </row>
    <row r="48" spans="1:243" s="30" customFormat="1" ht="102.75" customHeight="1">
      <c r="A48" s="19">
        <v>36</v>
      </c>
      <c r="B48" s="86" t="s">
        <v>140</v>
      </c>
      <c r="C48" s="70" t="s">
        <v>94</v>
      </c>
      <c r="D48" s="83">
        <v>713</v>
      </c>
      <c r="E48" s="82" t="s">
        <v>70</v>
      </c>
      <c r="F48" s="61">
        <v>1</v>
      </c>
      <c r="G48" s="32"/>
      <c r="H48" s="22"/>
      <c r="I48" s="20" t="s">
        <v>43</v>
      </c>
      <c r="J48" s="23">
        <f t="shared" si="4"/>
        <v>1</v>
      </c>
      <c r="K48" s="24" t="s">
        <v>58</v>
      </c>
      <c r="L48" s="59" t="s">
        <v>8</v>
      </c>
      <c r="M48" s="58"/>
      <c r="N48" s="60"/>
      <c r="O48" s="33"/>
      <c r="P48" s="34"/>
      <c r="Q48" s="33"/>
      <c r="R48" s="33"/>
      <c r="S48" s="35"/>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56">
        <f>total_amount_ba($B$2,$D$2,D48,F48,J48,K48,M48)</f>
        <v>0</v>
      </c>
      <c r="BB48" s="77">
        <f>BA48+SUM(N48:AZ48)</f>
        <v>0</v>
      </c>
      <c r="BC48" s="76" t="str">
        <f>SpellNumber(L48,BB48)</f>
        <v>INR Zero Only</v>
      </c>
      <c r="IE48" s="31"/>
      <c r="IF48" s="31"/>
      <c r="IG48" s="31"/>
      <c r="IH48" s="31"/>
      <c r="II48" s="31"/>
    </row>
    <row r="49" spans="1:243" s="30" customFormat="1" ht="98.25" customHeight="1">
      <c r="A49" s="19">
        <v>37</v>
      </c>
      <c r="B49" s="86" t="s">
        <v>102</v>
      </c>
      <c r="C49" s="70" t="s">
        <v>95</v>
      </c>
      <c r="D49" s="83">
        <v>3750</v>
      </c>
      <c r="E49" s="82" t="s">
        <v>70</v>
      </c>
      <c r="F49" s="61">
        <v>1</v>
      </c>
      <c r="G49" s="32"/>
      <c r="H49" s="22"/>
      <c r="I49" s="20" t="s">
        <v>43</v>
      </c>
      <c r="J49" s="23">
        <f t="shared" si="4"/>
        <v>1</v>
      </c>
      <c r="K49" s="24" t="s">
        <v>58</v>
      </c>
      <c r="L49" s="59" t="s">
        <v>8</v>
      </c>
      <c r="M49" s="58"/>
      <c r="N49" s="60"/>
      <c r="O49" s="33"/>
      <c r="P49" s="34"/>
      <c r="Q49" s="33"/>
      <c r="R49" s="33"/>
      <c r="S49" s="35"/>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56">
        <f>total_amount_ba($B$2,$D$2,D49,F49,J49,K49,M49)</f>
        <v>0</v>
      </c>
      <c r="BB49" s="77">
        <f>BA49+SUM(N49:AZ49)</f>
        <v>0</v>
      </c>
      <c r="BC49" s="76" t="str">
        <f>SpellNumber(L49,BB49)</f>
        <v>INR Zero Only</v>
      </c>
      <c r="IE49" s="31"/>
      <c r="IF49" s="31"/>
      <c r="IG49" s="31"/>
      <c r="IH49" s="31"/>
      <c r="II49" s="31"/>
    </row>
    <row r="50" spans="1:243" s="30" customFormat="1" ht="86.25" customHeight="1">
      <c r="A50" s="19">
        <v>38</v>
      </c>
      <c r="B50" s="86" t="s">
        <v>138</v>
      </c>
      <c r="C50" s="70" t="s">
        <v>96</v>
      </c>
      <c r="D50" s="80"/>
      <c r="E50" s="67"/>
      <c r="F50" s="20"/>
      <c r="G50" s="22"/>
      <c r="H50" s="22"/>
      <c r="I50" s="20"/>
      <c r="J50" s="23"/>
      <c r="K50" s="24"/>
      <c r="L50" s="24"/>
      <c r="M50" s="25"/>
      <c r="N50" s="26"/>
      <c r="O50" s="26"/>
      <c r="P50" s="27"/>
      <c r="Q50" s="26"/>
      <c r="R50" s="26"/>
      <c r="S50" s="2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29"/>
      <c r="BB50" s="75"/>
      <c r="BC50" s="76"/>
      <c r="IE50" s="31"/>
      <c r="IF50" s="31"/>
      <c r="IG50" s="31"/>
      <c r="IH50" s="31"/>
      <c r="II50" s="31"/>
    </row>
    <row r="51" spans="1:243" s="30" customFormat="1" ht="45.75" customHeight="1">
      <c r="A51" s="19">
        <v>39</v>
      </c>
      <c r="B51" s="86" t="s">
        <v>103</v>
      </c>
      <c r="C51" s="70" t="s">
        <v>97</v>
      </c>
      <c r="D51" s="83">
        <v>713</v>
      </c>
      <c r="E51" s="81" t="s">
        <v>70</v>
      </c>
      <c r="F51" s="61">
        <v>1</v>
      </c>
      <c r="G51" s="32"/>
      <c r="H51" s="22"/>
      <c r="I51" s="20" t="s">
        <v>43</v>
      </c>
      <c r="J51" s="23">
        <f t="shared" si="4"/>
        <v>1</v>
      </c>
      <c r="K51" s="24" t="s">
        <v>58</v>
      </c>
      <c r="L51" s="59" t="s">
        <v>8</v>
      </c>
      <c r="M51" s="58"/>
      <c r="N51" s="60"/>
      <c r="O51" s="33"/>
      <c r="P51" s="34"/>
      <c r="Q51" s="33"/>
      <c r="R51" s="33"/>
      <c r="S51" s="35"/>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56">
        <f>total_amount_ba($B$2,$D$2,D51,F51,J51,K51,M51)</f>
        <v>0</v>
      </c>
      <c r="BB51" s="77">
        <f>BA51+SUM(N51:AZ51)</f>
        <v>0</v>
      </c>
      <c r="BC51" s="76" t="str">
        <f>SpellNumber(L51,BB51)</f>
        <v>INR Zero Only</v>
      </c>
      <c r="IE51" s="31"/>
      <c r="IF51" s="31"/>
      <c r="IG51" s="31"/>
      <c r="IH51" s="31"/>
      <c r="II51" s="31"/>
    </row>
    <row r="52" spans="1:243" s="30" customFormat="1" ht="49.5" customHeight="1">
      <c r="A52" s="19">
        <v>40</v>
      </c>
      <c r="B52" s="86" t="s">
        <v>139</v>
      </c>
      <c r="C52" s="70" t="s">
        <v>98</v>
      </c>
      <c r="D52" s="83">
        <v>3750</v>
      </c>
      <c r="E52" s="81" t="s">
        <v>70</v>
      </c>
      <c r="F52" s="61">
        <v>1</v>
      </c>
      <c r="G52" s="32"/>
      <c r="H52" s="22"/>
      <c r="I52" s="20" t="s">
        <v>43</v>
      </c>
      <c r="J52" s="23">
        <f t="shared" si="4"/>
        <v>1</v>
      </c>
      <c r="K52" s="24" t="s">
        <v>58</v>
      </c>
      <c r="L52" s="59" t="s">
        <v>8</v>
      </c>
      <c r="M52" s="58"/>
      <c r="N52" s="60"/>
      <c r="O52" s="33"/>
      <c r="P52" s="34"/>
      <c r="Q52" s="33"/>
      <c r="R52" s="33"/>
      <c r="S52" s="35"/>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56">
        <f>total_amount_ba($B$2,$D$2,D52,F52,J52,K52,M52)</f>
        <v>0</v>
      </c>
      <c r="BB52" s="77">
        <f>BA52+SUM(N52:AZ52)</f>
        <v>0</v>
      </c>
      <c r="BC52" s="76" t="str">
        <f>SpellNumber(L52,BB52)</f>
        <v>INR Zero Only</v>
      </c>
      <c r="IE52" s="31"/>
      <c r="IF52" s="31"/>
      <c r="IG52" s="31"/>
      <c r="IH52" s="31"/>
      <c r="II52" s="31"/>
    </row>
    <row r="53" spans="1:243" s="30" customFormat="1" ht="51.75" customHeight="1">
      <c r="A53" s="19">
        <v>41</v>
      </c>
      <c r="B53" s="66" t="s">
        <v>61</v>
      </c>
      <c r="C53" s="70"/>
      <c r="D53" s="20"/>
      <c r="E53" s="21"/>
      <c r="F53" s="20"/>
      <c r="G53" s="22"/>
      <c r="H53" s="22"/>
      <c r="I53" s="20"/>
      <c r="J53" s="23"/>
      <c r="K53" s="24"/>
      <c r="L53" s="24"/>
      <c r="M53" s="25"/>
      <c r="N53" s="26"/>
      <c r="O53" s="26"/>
      <c r="P53" s="27"/>
      <c r="Q53" s="26"/>
      <c r="R53" s="26"/>
      <c r="S53" s="2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29"/>
      <c r="BB53" s="75"/>
      <c r="BC53" s="76"/>
      <c r="IE53" s="31"/>
      <c r="IF53" s="31"/>
      <c r="IG53" s="31"/>
      <c r="IH53" s="31"/>
      <c r="II53" s="31"/>
    </row>
    <row r="54" spans="1:243" s="30" customFormat="1" ht="33" customHeight="1">
      <c r="A54" s="37" t="s">
        <v>56</v>
      </c>
      <c r="B54" s="62"/>
      <c r="C54" s="71"/>
      <c r="D54" s="63"/>
      <c r="E54" s="63"/>
      <c r="F54" s="63"/>
      <c r="G54" s="63"/>
      <c r="H54" s="64"/>
      <c r="I54" s="64"/>
      <c r="J54" s="64"/>
      <c r="K54" s="64"/>
      <c r="L54" s="65"/>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57">
        <f>SUM(BA13:BA20)</f>
        <v>0</v>
      </c>
      <c r="BB54" s="78">
        <f>SUM(BB13:BB53)</f>
        <v>0</v>
      </c>
      <c r="BC54" s="76" t="str">
        <f>SpellNumber($E$2,BB54)</f>
        <v>INR Zero Only</v>
      </c>
      <c r="IE54" s="31">
        <v>4</v>
      </c>
      <c r="IF54" s="31" t="s">
        <v>46</v>
      </c>
      <c r="IG54" s="31" t="s">
        <v>55</v>
      </c>
      <c r="IH54" s="31">
        <v>10</v>
      </c>
      <c r="II54" s="31" t="s">
        <v>42</v>
      </c>
    </row>
    <row r="55" spans="1:243" s="48" customFormat="1" ht="39" customHeight="1" hidden="1">
      <c r="A55" s="38" t="s">
        <v>60</v>
      </c>
      <c r="B55" s="40"/>
      <c r="C55" s="72"/>
      <c r="D55" s="41"/>
      <c r="E55" s="42" t="s">
        <v>57</v>
      </c>
      <c r="F55" s="54"/>
      <c r="G55" s="43"/>
      <c r="H55" s="44"/>
      <c r="I55" s="44"/>
      <c r="J55" s="44"/>
      <c r="K55" s="45"/>
      <c r="L55" s="46"/>
      <c r="M55" s="47"/>
      <c r="O55" s="30"/>
      <c r="P55" s="30"/>
      <c r="Q55" s="30"/>
      <c r="R55" s="30"/>
      <c r="S55" s="30"/>
      <c r="BA55" s="53">
        <f>IF(ISBLANK(F55),0,IF(E55="Excess (+)",ROUND(BA54+(BA54*F55),2),IF(E55="Less (-)",ROUND(BA54+(BA54*F55*(-1)),2),0)))</f>
        <v>0</v>
      </c>
      <c r="BB55" s="79">
        <f>ROUND(BA55,0)</f>
        <v>0</v>
      </c>
      <c r="BC55" s="76" t="str">
        <f>SpellNumber(L55,BB55)</f>
        <v> Zero Only</v>
      </c>
      <c r="IE55" s="49"/>
      <c r="IF55" s="49"/>
      <c r="IG55" s="49"/>
      <c r="IH55" s="49"/>
      <c r="II55" s="49"/>
    </row>
    <row r="56" spans="1:243" s="48" customFormat="1" ht="51" customHeight="1">
      <c r="A56" s="37" t="s">
        <v>59</v>
      </c>
      <c r="B56" s="37"/>
      <c r="C56" s="90" t="str">
        <f>SpellNumber($E$2,BB54)</f>
        <v>INR Zero Only</v>
      </c>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2"/>
      <c r="IE56" s="49"/>
      <c r="IF56" s="49"/>
      <c r="IG56" s="49"/>
      <c r="IH56" s="49"/>
      <c r="II56" s="49"/>
    </row>
    <row r="57" spans="3:243" s="14" customFormat="1" ht="15">
      <c r="C57" s="73"/>
      <c r="D57" s="50"/>
      <c r="E57" s="50"/>
      <c r="F57" s="50"/>
      <c r="G57" s="50"/>
      <c r="H57" s="50"/>
      <c r="I57" s="50"/>
      <c r="J57" s="50"/>
      <c r="K57" s="50"/>
      <c r="L57" s="50"/>
      <c r="M57" s="50"/>
      <c r="O57" s="50"/>
      <c r="BA57" s="50"/>
      <c r="BB57" s="11"/>
      <c r="BC57" s="73"/>
      <c r="IE57" s="15"/>
      <c r="IF57" s="15"/>
      <c r="IG57" s="15"/>
      <c r="IH57" s="15"/>
      <c r="II57" s="15"/>
    </row>
  </sheetData>
  <sheetProtection password="DA7E" sheet="1" selectLockedCells="1"/>
  <mergeCells count="8">
    <mergeCell ref="A9:BC9"/>
    <mergeCell ref="C56:BC5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55">
      <formula1>IF(ISBLANK(F55),$A$3:$C$3,$B$3:$C$3)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5">
      <formula1>0</formula1>
      <formula2>IF(E55&lt;&gt;"Select",99.9,0)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5">
      <formula1>IF(E55&lt;&gt;"Select",0,-1)</formula1>
      <formula2>IF(E55&lt;&gt;"Select",99.99,-1)</formula2>
    </dataValidation>
    <dataValidation allowBlank="1" showInputMessage="1" showErrorMessage="1" promptTitle="Units" prompt="Please enter Units in text" sqref="E53 E13:E14 E37 E47 E50"/>
    <dataValidation type="decimal" allowBlank="1" showInputMessage="1" showErrorMessage="1" promptTitle="Quantity" prompt="Please enter the Quantity for this item. " errorTitle="Invalid Entry" error="Only Numeric Values are allowed. " sqref="D53 D13:D14 D37 D47 D50 F13:F53">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48:M49 M15:M36 M38:M46 M51:M52">
      <formula1>0</formula1>
      <formula2>999999999999999</formula2>
    </dataValidation>
    <dataValidation type="list" allowBlank="1" showInputMessage="1" showErrorMessage="1" sqref="L28 L29 L30 L31 L32 L33 L34 L35 L36 L37 L38 L39 L40 L41 L42 L43 L44 L45 L46 L47 L48 L49 L50 L51 L52 L13 L14 L15 L16 L17 L18 L19 L20 L21 L22 L23 L24 L25 L26 L27 L53">
      <formula1>"INR"</formula1>
    </dataValidation>
    <dataValidation allowBlank="1" showInputMessage="1" showErrorMessage="1" promptTitle="Addition / Deduction" prompt="Please Choose the correct One" sqref="J13:J53"/>
    <dataValidation type="list" showInputMessage="1" showErrorMessage="1" sqref="I13:I53">
      <formula1>"Excess(+), Less(-)"</formula1>
    </dataValidation>
    <dataValidation type="decimal" allowBlank="1" showInputMessage="1" showErrorMessage="1" errorTitle="Invalid Entry" error="Only Numeric Values are allowed. " sqref="A13:A53">
      <formula1>0</formula1>
      <formula2>999999999999999</formula2>
    </dataValidation>
    <dataValidation allowBlank="1" showInputMessage="1" showErrorMessage="1" promptTitle="Itemcode/Make" prompt="Please enter text" sqref="C13:C53"/>
    <dataValidation type="decimal" allowBlank="1" showInputMessage="1" showErrorMessage="1" promptTitle="Rate Entry" prompt="Please enter the Other Taxes2 in Rupees for this item. " errorTitle="Invaid Entry" error="Only Numeric Values are allowed. " sqref="N13:O5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5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53">
      <formula1>"Partial Conversion, Full Conversion"</formula1>
    </dataValidation>
  </dataValidations>
  <printOptions/>
  <pageMargins left="0.63" right="0.31496062992125984" top="0.18" bottom="0.17" header="0.18" footer="0.17"/>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3</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2018-11-02T09:33:38Z</cp:lastPrinted>
  <dcterms:created xsi:type="dcterms:W3CDTF">2009-01-30T06:42:42Z</dcterms:created>
  <dcterms:modified xsi:type="dcterms:W3CDTF">2018-11-02T09:46:43Z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